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10\0050_健康福祉部\0070_保健課\保健課bunsho\★新型コロナウイルス感染症ワクチン\飯田市\★令和５年度の接種について\個別接種協力金\04　R5秋接種（9.4～11.5）\01 請求について（通知）\"/>
    </mc:Choice>
  </mc:AlternateContent>
  <bookViews>
    <workbookView xWindow="0" yWindow="0" windowWidth="20490" windowHeight="7530" firstSheet="1" activeTab="1"/>
  </bookViews>
  <sheets>
    <sheet name="リストデータ" sheetId="14" state="hidden" r:id="rId1"/>
    <sheet name="診療所" sheetId="17" r:id="rId2"/>
    <sheet name="記載例" sheetId="16" r:id="rId3"/>
  </sheets>
  <definedNames>
    <definedName name="_xlnm._FilterDatabase" localSheetId="2" hidden="1">記載例!$A$10:$M$33</definedName>
    <definedName name="_xlnm._FilterDatabase" localSheetId="1" hidden="1">診療所!$A$10:$M$33</definedName>
    <definedName name="_xlnm.Print_Area" localSheetId="2">記載例!$A$1:$N$100</definedName>
    <definedName name="_xlnm.Print_Area" localSheetId="1">診療所!$A$1:$N$100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16" l="1"/>
  <c r="C73" i="16"/>
  <c r="C74" i="16"/>
  <c r="J36" i="16" l="1"/>
  <c r="J33" i="16"/>
  <c r="J30" i="16"/>
  <c r="J27" i="16"/>
  <c r="J24" i="16"/>
  <c r="J21" i="16"/>
  <c r="J18" i="16"/>
  <c r="J15" i="16"/>
  <c r="N15" i="16" s="1"/>
  <c r="J12" i="16"/>
  <c r="A73" i="16"/>
  <c r="A74" i="16" s="1"/>
  <c r="A75" i="16" s="1"/>
  <c r="A76" i="16" s="1"/>
  <c r="A77" i="16" s="1"/>
  <c r="A78" i="16" s="1"/>
  <c r="A79" i="16" s="1"/>
  <c r="A80" i="16" s="1"/>
  <c r="I12" i="17" l="1"/>
  <c r="J12" i="17" s="1"/>
  <c r="C10" i="17"/>
  <c r="D10" i="17" s="1"/>
  <c r="E10" i="17" s="1"/>
  <c r="F10" i="17" s="1"/>
  <c r="G10" i="17" s="1"/>
  <c r="H10" i="17" s="1"/>
  <c r="C10" i="16"/>
  <c r="A73" i="17"/>
  <c r="A74" i="17" l="1"/>
  <c r="A75" i="17" s="1"/>
  <c r="A76" i="17" s="1"/>
  <c r="A77" i="17" s="1"/>
  <c r="A78" i="17" s="1"/>
  <c r="A79" i="17" s="1"/>
  <c r="A80" i="17" s="1"/>
  <c r="K48" i="17"/>
  <c r="K36" i="17"/>
  <c r="I36" i="17"/>
  <c r="K33" i="17"/>
  <c r="I33" i="17"/>
  <c r="J33" i="17" s="1"/>
  <c r="K30" i="17"/>
  <c r="I30" i="17"/>
  <c r="K27" i="17"/>
  <c r="I27" i="17"/>
  <c r="K24" i="17"/>
  <c r="I24" i="17"/>
  <c r="K21" i="17"/>
  <c r="I21" i="17"/>
  <c r="K18" i="17"/>
  <c r="I18" i="17"/>
  <c r="K15" i="17"/>
  <c r="I15" i="17"/>
  <c r="K12" i="17"/>
  <c r="B13" i="17"/>
  <c r="C13" i="17" s="1"/>
  <c r="D13" i="17" s="1"/>
  <c r="E13" i="17" s="1"/>
  <c r="F13" i="17" s="1"/>
  <c r="G13" i="17" s="1"/>
  <c r="H13" i="17" s="1"/>
  <c r="B16" i="17" s="1"/>
  <c r="C16" i="17" s="1"/>
  <c r="D16" i="17" s="1"/>
  <c r="E16" i="17" s="1"/>
  <c r="F16" i="17" s="1"/>
  <c r="G16" i="17" s="1"/>
  <c r="H16" i="17" s="1"/>
  <c r="B19" i="17" s="1"/>
  <c r="C19" i="17" s="1"/>
  <c r="D19" i="17" s="1"/>
  <c r="E19" i="17" s="1"/>
  <c r="F19" i="17" s="1"/>
  <c r="G19" i="17" s="1"/>
  <c r="H19" i="17" s="1"/>
  <c r="B22" i="17" s="1"/>
  <c r="C22" i="17" s="1"/>
  <c r="D22" i="17" s="1"/>
  <c r="E22" i="17" s="1"/>
  <c r="F22" i="17" s="1"/>
  <c r="G22" i="17" s="1"/>
  <c r="H22" i="17" s="1"/>
  <c r="B25" i="17" s="1"/>
  <c r="C25" i="17" s="1"/>
  <c r="D25" i="17" s="1"/>
  <c r="E25" i="17" s="1"/>
  <c r="F25" i="17" s="1"/>
  <c r="G25" i="17" s="1"/>
  <c r="H25" i="17" s="1"/>
  <c r="B28" i="17" s="1"/>
  <c r="C28" i="17" s="1"/>
  <c r="D28" i="17" s="1"/>
  <c r="E28" i="17" s="1"/>
  <c r="F28" i="17" s="1"/>
  <c r="G28" i="17" s="1"/>
  <c r="H28" i="17" s="1"/>
  <c r="B31" i="17" s="1"/>
  <c r="C31" i="17" s="1"/>
  <c r="D31" i="17" s="1"/>
  <c r="E31" i="17" s="1"/>
  <c r="F31" i="17" s="1"/>
  <c r="G31" i="17" s="1"/>
  <c r="H31" i="17" s="1"/>
  <c r="B34" i="17" s="1"/>
  <c r="C34" i="17" s="1"/>
  <c r="D34" i="17" s="1"/>
  <c r="E34" i="17" s="1"/>
  <c r="F34" i="17" s="1"/>
  <c r="G34" i="17" s="1"/>
  <c r="H34" i="17" s="1"/>
  <c r="I36" i="16"/>
  <c r="C80" i="16" s="1"/>
  <c r="I15" i="16"/>
  <c r="J15" i="17" l="1"/>
  <c r="N15" i="17" s="1"/>
  <c r="C73" i="17"/>
  <c r="C80" i="17"/>
  <c r="J36" i="17"/>
  <c r="N36" i="17" s="1"/>
  <c r="J30" i="17"/>
  <c r="N30" i="17" s="1"/>
  <c r="C77" i="17"/>
  <c r="J27" i="17"/>
  <c r="N27" i="17" s="1"/>
  <c r="C76" i="17"/>
  <c r="J24" i="17"/>
  <c r="N24" i="17" s="1"/>
  <c r="C75" i="17"/>
  <c r="J21" i="17"/>
  <c r="N21" i="17" s="1"/>
  <c r="C74" i="17"/>
  <c r="J18" i="17"/>
  <c r="N18" i="17" s="1"/>
  <c r="I38" i="17"/>
  <c r="N33" i="17"/>
  <c r="C78" i="17"/>
  <c r="C72" i="17"/>
  <c r="C79" i="17"/>
  <c r="F67" i="17" l="1"/>
  <c r="E78" i="17" s="1"/>
  <c r="C81" i="17"/>
  <c r="N12" i="17"/>
  <c r="E76" i="17" l="1"/>
  <c r="E73" i="17"/>
  <c r="E72" i="17"/>
  <c r="E80" i="17"/>
  <c r="E77" i="17"/>
  <c r="E75" i="17"/>
  <c r="E74" i="17"/>
  <c r="E79" i="17"/>
  <c r="E82" i="17" l="1"/>
  <c r="E81" i="17"/>
  <c r="E61" i="17" s="1"/>
  <c r="K48" i="16"/>
  <c r="K36" i="16"/>
  <c r="K33" i="16"/>
  <c r="I33" i="16"/>
  <c r="K30" i="16"/>
  <c r="I30" i="16"/>
  <c r="C78" i="16" s="1"/>
  <c r="K27" i="16"/>
  <c r="I27" i="16"/>
  <c r="C77" i="16" s="1"/>
  <c r="K24" i="16"/>
  <c r="I24" i="16"/>
  <c r="C76" i="16" s="1"/>
  <c r="K21" i="16"/>
  <c r="I21" i="16"/>
  <c r="K18" i="16"/>
  <c r="I18" i="16"/>
  <c r="K15" i="16"/>
  <c r="K12" i="16"/>
  <c r="I12" i="16"/>
  <c r="D10" i="16"/>
  <c r="E10" i="16" s="1"/>
  <c r="F10" i="16" s="1"/>
  <c r="G10" i="16" s="1"/>
  <c r="H10" i="16" s="1"/>
  <c r="B13" i="16" s="1"/>
  <c r="C13" i="16" s="1"/>
  <c r="D13" i="16" s="1"/>
  <c r="E13" i="16" s="1"/>
  <c r="F13" i="16" s="1"/>
  <c r="G13" i="16" s="1"/>
  <c r="H13" i="16" s="1"/>
  <c r="B16" i="16" s="1"/>
  <c r="C16" i="16" s="1"/>
  <c r="D16" i="16" s="1"/>
  <c r="E16" i="16" s="1"/>
  <c r="F16" i="16" s="1"/>
  <c r="G16" i="16" s="1"/>
  <c r="H16" i="16" s="1"/>
  <c r="B19" i="16" s="1"/>
  <c r="C19" i="16" s="1"/>
  <c r="D19" i="16" s="1"/>
  <c r="E19" i="16" s="1"/>
  <c r="F19" i="16" s="1"/>
  <c r="G19" i="16" s="1"/>
  <c r="H19" i="16" s="1"/>
  <c r="B22" i="16" s="1"/>
  <c r="C22" i="16" s="1"/>
  <c r="D22" i="16" s="1"/>
  <c r="E22" i="16" s="1"/>
  <c r="F22" i="16" s="1"/>
  <c r="G22" i="16" s="1"/>
  <c r="H22" i="16" s="1"/>
  <c r="B25" i="16" s="1"/>
  <c r="C25" i="16" s="1"/>
  <c r="D25" i="16" s="1"/>
  <c r="E25" i="16" s="1"/>
  <c r="F25" i="16" s="1"/>
  <c r="G25" i="16" s="1"/>
  <c r="H25" i="16" s="1"/>
  <c r="B28" i="16" s="1"/>
  <c r="C28" i="16" s="1"/>
  <c r="D28" i="16" s="1"/>
  <c r="E28" i="16" s="1"/>
  <c r="F28" i="16" s="1"/>
  <c r="G28" i="16" s="1"/>
  <c r="H28" i="16" s="1"/>
  <c r="B31" i="16" s="1"/>
  <c r="C31" i="16" s="1"/>
  <c r="D31" i="16" s="1"/>
  <c r="E31" i="16" s="1"/>
  <c r="F31" i="16" s="1"/>
  <c r="G31" i="16" s="1"/>
  <c r="H31" i="16" s="1"/>
  <c r="B34" i="16" s="1"/>
  <c r="C34" i="16" s="1"/>
  <c r="D34" i="16" s="1"/>
  <c r="E34" i="16" s="1"/>
  <c r="F34" i="16" s="1"/>
  <c r="G34" i="16" s="1"/>
  <c r="H34" i="16" s="1"/>
  <c r="I38" i="16" l="1"/>
  <c r="N36" i="16"/>
  <c r="N27" i="16"/>
  <c r="N30" i="16"/>
  <c r="N24" i="16"/>
  <c r="N18" i="16"/>
  <c r="N12" i="16"/>
  <c r="C72" i="16"/>
  <c r="C75" i="16"/>
  <c r="C79" i="16"/>
  <c r="N33" i="16"/>
  <c r="N21" i="16" l="1"/>
  <c r="F67" i="16"/>
  <c r="C81" i="16"/>
  <c r="E73" i="16" l="1"/>
  <c r="E80" i="16"/>
  <c r="E79" i="16"/>
  <c r="E74" i="16"/>
  <c r="E72" i="16"/>
  <c r="E78" i="16"/>
  <c r="E75" i="16"/>
  <c r="E77" i="16"/>
  <c r="E76" i="16"/>
  <c r="E81" i="16" l="1"/>
  <c r="E61" i="16"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<sst xmlns="http://schemas.openxmlformats.org/spreadsheetml/2006/main" count="207" uniqueCount="72">
  <si>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</si>
  <si>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</si>
  <si>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</si>
  <si>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</si>
  <si>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</si>
  <si>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</si>
  <si>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</si>
  <si>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</si>
  <si>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</si>
  <si>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</si>
  <si>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</si>
  <si>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</si>
  <si>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</si>
  <si>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</si>
  <si>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</si>
  <si>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</si>
  <si>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</si>
  <si>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</si>
  <si>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</si>
  <si>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</si>
  <si>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</si>
  <si>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</si>
  <si>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</si>
  <si>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</si>
  <si>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</si>
  <si>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</si>
  <si>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</si>
  <si>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</si>
  <si>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</si>
  <si>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</si>
  <si>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</si>
  <si>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</si>
  <si>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</si>
  <si>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</si>
  <si>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</si>
  <si>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</si>
  <si>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</si>
  <si>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</si>
  <si>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</si>
  <si>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</si>
  <si>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</si>
  <si>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</si>
  <si>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</si>
  <si>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</si>
  <si>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</si>
  <si>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</si>
  <si>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</si>
  <si>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</si>
  <si>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</si>
  <si>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</si>
  <si>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</si>
  <si>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月</t>
  </si>
  <si>
    <t>火</t>
  </si>
  <si>
    <t>水</t>
  </si>
  <si>
    <t>木</t>
  </si>
  <si>
    <t>金</t>
  </si>
  <si>
    <t>土</t>
  </si>
  <si>
    <t>担当者氏名</t>
    <rPh sb="0" eb="3">
      <t>タントウシャ</t>
    </rPh>
    <rPh sb="3" eb="5">
      <t>シメイ</t>
    </rPh>
    <phoneticPr fontId="2"/>
  </si>
  <si>
    <t>住所　〒</t>
    <rPh sb="0" eb="2">
      <t>ジュウショ</t>
    </rPh>
    <phoneticPr fontId="2"/>
  </si>
  <si>
    <t>○</t>
  </si>
  <si>
    <t>令和５年　月　日</t>
    <rPh sb="0" eb="2">
      <t>レイワ</t>
    </rPh>
    <rPh sb="3" eb="4">
      <t>ネン</t>
    </rPh>
    <rPh sb="5" eb="6">
      <t>ガツ</t>
    </rPh>
    <rPh sb="7" eb="8">
      <t>ニチ</t>
    </rPh>
    <phoneticPr fontId="2"/>
  </si>
  <si>
    <t>飯田市長　様</t>
    <rPh sb="0" eb="4">
      <t>イイダシチョウ</t>
    </rPh>
    <rPh sb="5" eb="6">
      <t>サマ</t>
    </rPh>
    <phoneticPr fontId="2"/>
  </si>
  <si>
    <t>参考記載：支給対象となった接種の数</t>
    <rPh sb="5" eb="7">
      <t>シキュウ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</si>
  <si>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</si>
  <si>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　新型コロナウイルスワクチン接種の実績報告書</t>
    <rPh sb="1" eb="3">
      <t>シンガタ</t>
    </rPh>
    <rPh sb="14" eb="16">
      <t>セッシュ</t>
    </rPh>
    <rPh sb="17" eb="19">
      <t>ジッセキ</t>
    </rPh>
    <rPh sb="19" eb="22">
      <t>ホウコクショ</t>
    </rPh>
    <phoneticPr fontId="2"/>
  </si>
  <si>
    <t>【様式２】</t>
    <phoneticPr fontId="2"/>
  </si>
  <si>
    <t>【様式1】</t>
    <phoneticPr fontId="2"/>
  </si>
  <si>
    <t>日</t>
    <rPh sb="0" eb="1">
      <t>ニチ</t>
    </rPh>
    <phoneticPr fontId="2"/>
  </si>
  <si>
    <t>　令和5年９月４日から11月５日の期間において、別紙報告書のとおりコロナウイルスワクチンの接種を実施したため、以下のとおり請求する。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</si>
  <si>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令和5年9月4日から11月5日の間で、</t>
    <rPh sb="0" eb="2">
      <t>レイワ</t>
    </rPh>
    <rPh sb="3" eb="4">
      <t>ネン</t>
    </rPh>
    <rPh sb="5" eb="6">
      <t>ガツ</t>
    </rPh>
    <rPh sb="7" eb="8">
      <t>カ</t>
    </rPh>
    <rPh sb="12" eb="13">
      <t>ガツ</t>
    </rPh>
    <rPh sb="14" eb="15">
      <t>ニチ</t>
    </rPh>
    <rPh sb="16" eb="17">
      <t>アイダ</t>
    </rPh>
    <phoneticPr fontId="2"/>
  </si>
  <si>
    <t>　令和5年9月4日から11月5日の期間において、別紙報告書のとおりコロナウイルスワクチンの接種を実施したため、以下のとおり請求する。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</si>
  <si>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市町村長　様</t>
    <rPh sb="0" eb="4">
      <t>シチョウソンチョウ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</si>
</sst>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sz val="22"/>
      <color indexed="8"/>
      <name val="游ゴシック"/>
      <family val="3"/>
      <charset val="128"/>
      <scheme val="minor"/>
    </font>
    <font>
      <b/>
      <sz val="20"/>
      <color theme="1"/>
      <name val="游ゴシック"/>
      <family val="3"/>
      <charset val="128"/>
      <scheme val="minor"/>
    </font>
    <font>
      <sz val="14"/>
      <color rgb="FFFF000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8" fillId="0" borderId="1" xfId="0" applyFont="1" applyBorder="1" applyAlignment="1">
      <alignment vertical="center" wrapText="1"/>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0" fontId="0" fillId="0" borderId="5" xfId="0" applyBorder="1">
      <alignment vertical="center"/>
    </xf>
    <xf numFmtId="0" fontId="25" fillId="0" borderId="0" xfId="0" applyFont="1" applyAlignment="1">
      <alignment horizontal="right" vertical="center"/>
    </xf>
    <xf numFmtId="0" fontId="25" fillId="0" borderId="0" xfId="0" applyFont="1">
      <alignment vertical="center"/>
    </xf>
    <xf numFmtId="0" fontId="23" fillId="0" borderId="5" xfId="0"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26"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4" fillId="0" borderId="0" xfId="0" applyFont="1" applyAlignment="1">
      <alignment horizontal="center"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6" fillId="0" borderId="0" xfId="0" applyFont="1">
      <alignment vertical="center"/>
    </xf>
    <xf numFmtId="0" fontId="9" fillId="0" borderId="0" xfId="0" applyFont="1">
      <alignment vertical="center"/>
    </xf>
    <xf numFmtId="176" fontId="28" fillId="2" borderId="1" xfId="0" applyNumberFormat="1" applyFont="1" applyFill="1" applyBorder="1" applyAlignment="1">
      <alignment horizontal="center"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0" fontId="11" fillId="0" borderId="5" xfId="2" applyFont="1" applyBorder="1">
      <alignment vertical="center"/>
    </xf>
    <xf numFmtId="0" fontId="8" fillId="0" borderId="1" xfId="0" applyFont="1" applyBorder="1" applyAlignment="1">
      <alignment horizontal="center" vertical="center"/>
    </xf>
    <xf numFmtId="0" fontId="8" fillId="4" borderId="6" xfId="0" applyFont="1" applyFill="1" applyBorder="1" applyAlignment="1">
      <alignment horizontal="center" vertical="center"/>
    </xf>
    <xf numFmtId="0" fontId="8" fillId="0" borderId="6" xfId="0" applyFont="1" applyBorder="1" applyAlignment="1">
      <alignment vertical="center" wrapText="1"/>
    </xf>
    <xf numFmtId="0" fontId="11" fillId="0" borderId="1" xfId="0" applyFont="1" applyBorder="1" applyAlignment="1">
      <alignment horizontal="center" vertical="center"/>
    </xf>
    <xf numFmtId="0" fontId="11" fillId="0" borderId="5" xfId="0" applyFont="1" applyBorder="1" applyAlignment="1">
      <alignment horizontal="left" vertical="top"/>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1" fillId="0" borderId="0" xfId="2" applyFont="1" applyBorder="1" applyAlignment="1">
      <alignment horizontal="center" vertical="center"/>
    </xf>
    <xf numFmtId="0" fontId="22" fillId="0" borderId="0" xfId="2" applyFont="1" applyBorder="1" applyAlignment="1">
      <alignment vertical="top" wrapText="1"/>
    </xf>
    <xf numFmtId="182" fontId="11" fillId="0" borderId="7" xfId="0" applyNumberFormat="1" applyFont="1" applyBorder="1" applyAlignment="1">
      <alignment horizontal="left" vertical="center"/>
    </xf>
    <xf numFmtId="0" fontId="11" fillId="0" borderId="7" xfId="0" applyFont="1" applyBorder="1">
      <alignment vertical="center"/>
    </xf>
    <xf numFmtId="0" fontId="11" fillId="0" borderId="0" xfId="0" applyFont="1" applyAlignment="1">
      <alignment horizontal="right" vertical="center"/>
    </xf>
    <xf numFmtId="0" fontId="29" fillId="0" borderId="0" xfId="0" applyFont="1" applyAlignment="1">
      <alignment horizontal="right" vertical="center"/>
    </xf>
    <xf numFmtId="0" fontId="30" fillId="0" borderId="0" xfId="0" applyFont="1">
      <alignment vertical="center"/>
    </xf>
    <xf numFmtId="0" fontId="23" fillId="0" borderId="0" xfId="0" applyFont="1" applyBorder="1">
      <alignment vertical="center"/>
    </xf>
    <xf numFmtId="0" fontId="24" fillId="0" borderId="0" xfId="0" applyFont="1" applyFill="1" applyBorder="1">
      <alignment vertical="center"/>
    </xf>
    <xf numFmtId="0" fontId="11" fillId="0" borderId="0" xfId="0" applyFont="1" applyFill="1" applyBorder="1">
      <alignment vertical="center"/>
    </xf>
    <xf numFmtId="0" fontId="31" fillId="0" borderId="1" xfId="0" applyFont="1" applyBorder="1" applyAlignment="1">
      <alignment horizontal="center" vertical="center"/>
    </xf>
    <xf numFmtId="0" fontId="15" fillId="3" borderId="11" xfId="0"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24" fillId="3" borderId="5" xfId="0" applyFont="1" applyFill="1" applyBorder="1">
      <alignment vertical="center"/>
    </xf>
    <xf numFmtId="0" fontId="11" fillId="3" borderId="5" xfId="0" applyFont="1" applyFill="1" applyBorder="1">
      <alignment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9" fillId="0" borderId="1" xfId="0" applyFont="1" applyBorder="1" applyAlignment="1">
      <alignment horizontal="left" vertical="center"/>
    </xf>
    <xf numFmtId="183" fontId="15" fillId="0" borderId="6" xfId="1" applyNumberFormat="1" applyFont="1" applyBorder="1">
      <alignment vertical="center"/>
    </xf>
    <xf numFmtId="183" fontId="15" fillId="0" borderId="13" xfId="1" applyNumberFormat="1" applyFont="1" applyBorder="1">
      <alignment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0" fontId="21" fillId="0" borderId="0" xfId="2" applyFont="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5" fontId="21" fillId="0" borderId="5" xfId="2" applyNumberFormat="1" applyFont="1" applyBorder="1" applyAlignment="1">
      <alignment horizontal="center"/>
    </xf>
    <xf numFmtId="0" fontId="22" fillId="0" borderId="0" xfId="2" applyFont="1" applyBorder="1" applyAlignment="1">
      <alignment vertical="top" wrapText="1"/>
    </xf>
    <xf numFmtId="0" fontId="11" fillId="3" borderId="5" xfId="0" applyFont="1" applyFill="1" applyBorder="1" applyAlignment="1">
      <alignment horizontal="right" vertical="center"/>
    </xf>
    <xf numFmtId="0" fontId="11" fillId="3" borderId="7" xfId="2" applyFont="1" applyFill="1" applyBorder="1">
      <alignment vertical="center"/>
    </xf>
    <xf numFmtId="180" fontId="11" fillId="0" borderId="7" xfId="1" applyNumberFormat="1" applyFont="1" applyBorder="1">
      <alignment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179" fontId="11" fillId="0" borderId="5" xfId="1" applyNumberFormat="1" applyFont="1" applyBorder="1">
      <alignment vertical="center"/>
    </xf>
    <xf numFmtId="185" fontId="9" fillId="0" borderId="3" xfId="1" applyNumberFormat="1" applyFont="1" applyBorder="1">
      <alignment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1508125</xdr:colOff>
      <xdr:row>47</xdr:row>
      <xdr:rowOff>254000</xdr:rowOff>
    </xdr:from>
    <xdr:to>
      <xdr:col>13</xdr:col>
      <xdr:colOff>47625</xdr:colOff>
      <xdr:row>48</xdr:row>
      <xdr:rowOff>349250</xdr:rowOff>
    </xdr:to>
    <xdr:sp macro="" textlink="">
      <xdr:nvSpPr>
        <xdr:cNvPr id="2" name="楕円 1"/>
        <xdr:cNvSpPr/>
      </xdr:nvSpPr>
      <xdr:spPr>
        <a:xfrm>
          <a:off x="15097125" y="24685625"/>
          <a:ext cx="571500" cy="5238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222250</xdr:colOff>
      <xdr:row>19</xdr:row>
      <xdr:rowOff>95250</xdr:rowOff>
    </xdr:from>
    <xdr:to>
      <xdr:col>7</xdr:col>
      <xdr:colOff>817995</xdr:colOff>
      <xdr:row>19</xdr:row>
      <xdr:rowOff>441613</xdr:rowOff>
    </xdr:to>
    <xdr:sp macro="" textlink="">
      <xdr:nvSpPr>
        <xdr:cNvPr id="4" name="正方形/長方形 3">
          <a:extLst>
            <a:ext uri="{FF2B5EF4-FFF2-40B4-BE49-F238E27FC236}">
              <a16:creationId xmlns:a16="http://schemas.microsoft.com/office/drawing/2014/main" id="{431DADBF-FF54-4FB6-8777-CC08259B8C17}"/>
            </a:ext>
          </a:extLst>
        </xdr:cNvPr>
        <xdr:cNvSpPr/>
      </xdr:nvSpPr>
      <xdr:spPr>
        <a:xfrm>
          <a:off x="3175000" y="9239250"/>
          <a:ext cx="5739245" cy="346363"/>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xdr:colOff>
      <xdr:row>16</xdr:row>
      <xdr:rowOff>381000</xdr:rowOff>
    </xdr:from>
    <xdr:to>
      <xdr:col>12</xdr:col>
      <xdr:colOff>1739900</xdr:colOff>
      <xdr:row>18</xdr:row>
      <xdr:rowOff>472209</xdr:rowOff>
    </xdr:to>
    <xdr:sp macro="" textlink="">
      <xdr:nvSpPr>
        <xdr:cNvPr id="5" name="吹き出し: 線 2">
          <a:extLst>
            <a:ext uri="{FF2B5EF4-FFF2-40B4-BE49-F238E27FC236}">
              <a16:creationId xmlns:a16="http://schemas.microsoft.com/office/drawing/2014/main" id="{669C231F-6E50-4C85-9686-9C2EC0DC96E5}"/>
            </a:ext>
          </a:extLst>
        </xdr:cNvPr>
        <xdr:cNvSpPr/>
      </xdr:nvSpPr>
      <xdr:spPr>
        <a:xfrm>
          <a:off x="12414250" y="7905750"/>
          <a:ext cx="2914650" cy="1170709"/>
        </a:xfrm>
        <a:prstGeom prst="borderCallout1">
          <a:avLst>
            <a:gd name="adj1" fmla="val 18750"/>
            <a:gd name="adj2" fmla="val -8333"/>
            <a:gd name="adj3" fmla="val 124517"/>
            <a:gd name="adj4" fmla="val -15384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夜間・休日・時間外に接種を行う体制を整えていた場合は、〇を記載</a:t>
          </a:r>
        </a:p>
      </xdr:txBody>
    </xdr:sp>
    <xdr:clientData/>
  </xdr:twoCellAnchor>
  <xdr:twoCellAnchor>
    <xdr:from>
      <xdr:col>11</xdr:col>
      <xdr:colOff>666750</xdr:colOff>
      <xdr:row>19</xdr:row>
      <xdr:rowOff>31750</xdr:rowOff>
    </xdr:from>
    <xdr:to>
      <xdr:col>13</xdr:col>
      <xdr:colOff>486641</xdr:colOff>
      <xdr:row>24</xdr:row>
      <xdr:rowOff>457200</xdr:rowOff>
    </xdr:to>
    <xdr:sp macro="" textlink="">
      <xdr:nvSpPr>
        <xdr:cNvPr id="6" name="吹き出し: 線 3">
          <a:extLst>
            <a:ext uri="{FF2B5EF4-FFF2-40B4-BE49-F238E27FC236}">
              <a16:creationId xmlns:a16="http://schemas.microsoft.com/office/drawing/2014/main" id="{CCBB5819-F371-43F6-89EA-2FEC31B6F06C}"/>
            </a:ext>
          </a:extLst>
        </xdr:cNvPr>
        <xdr:cNvSpPr/>
      </xdr:nvSpPr>
      <xdr:spPr>
        <a:xfrm>
          <a:off x="13049250" y="9175750"/>
          <a:ext cx="3058391" cy="3124200"/>
        </a:xfrm>
        <a:prstGeom prst="borderCallout1">
          <a:avLst>
            <a:gd name="adj1" fmla="val 18750"/>
            <a:gd name="adj2" fmla="val -8333"/>
            <a:gd name="adj3" fmla="val 24533"/>
            <a:gd name="adj4" fmla="val -2785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ja-JP" sz="1800" b="1">
              <a:solidFill>
                <a:schemeClr val="dk1"/>
              </a:solidFill>
              <a:effectLst/>
              <a:latin typeface="+mn-lt"/>
              <a:ea typeface="+mn-ea"/>
              <a:cs typeface="+mn-cs"/>
            </a:rPr>
            <a:t>（</a:t>
          </a:r>
          <a:r>
            <a:rPr kumimoji="1" lang="en-US" altLang="ja-JP" sz="1800" b="1">
              <a:solidFill>
                <a:schemeClr val="dk1"/>
              </a:solidFill>
              <a:effectLst/>
              <a:latin typeface="+mn-lt"/>
              <a:ea typeface="+mn-ea"/>
              <a:cs typeface="+mn-cs"/>
            </a:rPr>
            <a:t>A</a:t>
          </a:r>
          <a:r>
            <a:rPr kumimoji="1" lang="ja-JP" altLang="ja-JP" sz="1800" b="1">
              <a:solidFill>
                <a:schemeClr val="dk1"/>
              </a:solidFill>
              <a:effectLst/>
              <a:latin typeface="+mn-lt"/>
              <a:ea typeface="+mn-ea"/>
              <a:cs typeface="+mn-cs"/>
            </a:rPr>
            <a:t>）</a:t>
          </a:r>
          <a:endParaRPr kumimoji="1" lang="en-US" altLang="ja-JP" sz="1800" b="1">
            <a:solidFill>
              <a:schemeClr val="dk1"/>
            </a:solidFill>
            <a:effectLst/>
            <a:latin typeface="+mn-lt"/>
            <a:ea typeface="+mn-ea"/>
            <a:cs typeface="+mn-cs"/>
          </a:endParaRPr>
        </a:p>
        <a:p>
          <a:pPr algn="l"/>
          <a:r>
            <a:rPr kumimoji="1" lang="en-US" altLang="ja-JP" sz="1600"/>
            <a:t>1</a:t>
          </a:r>
          <a:r>
            <a:rPr kumimoji="1" lang="ja-JP" altLang="en-US" sz="1600"/>
            <a:t>週間のうち、</a:t>
          </a:r>
          <a:r>
            <a:rPr kumimoji="1" lang="en-US" altLang="ja-JP" sz="1600"/>
            <a:t>1</a:t>
          </a:r>
          <a:r>
            <a:rPr kumimoji="1" lang="ja-JP" altLang="en-US" sz="1600"/>
            <a:t>日でも○があると（時間外・休日・夜間の体制を整えていると）「実施」となる。</a:t>
          </a:r>
          <a:endParaRPr kumimoji="1" lang="en-US" altLang="ja-JP" sz="1600"/>
        </a:p>
        <a:p>
          <a:pPr algn="l"/>
          <a:r>
            <a:rPr kumimoji="1" lang="ja-JP" altLang="en-US" sz="1600"/>
            <a:t>「実施」が</a:t>
          </a:r>
          <a:r>
            <a:rPr kumimoji="1" lang="en-US" altLang="ja-JP" sz="1600"/>
            <a:t>4</a:t>
          </a:r>
          <a:r>
            <a:rPr kumimoji="1" lang="ja-JP" altLang="en-US" sz="1600"/>
            <a:t>週以上あり、かつ週に</a:t>
          </a:r>
          <a:r>
            <a:rPr kumimoji="1" lang="en-US" altLang="ja-JP" sz="1600"/>
            <a:t>100</a:t>
          </a:r>
          <a:r>
            <a:rPr kumimoji="1" lang="ja-JP" altLang="en-US" sz="1600"/>
            <a:t>回接種を行っていると、加算の対象になる。</a:t>
          </a:r>
          <a:endParaRPr kumimoji="1" lang="ja-JP" altLang="en-US" sz="1600" b="1"/>
        </a:p>
      </xdr:txBody>
    </xdr:sp>
    <xdr:clientData/>
  </xdr:twoCellAnchor>
  <xdr:twoCellAnchor>
    <xdr:from>
      <xdr:col>12</xdr:col>
      <xdr:colOff>1492250</xdr:colOff>
      <xdr:row>47</xdr:row>
      <xdr:rowOff>285750</xdr:rowOff>
    </xdr:from>
    <xdr:to>
      <xdr:col>13</xdr:col>
      <xdr:colOff>31750</xdr:colOff>
      <xdr:row>48</xdr:row>
      <xdr:rowOff>381000</xdr:rowOff>
    </xdr:to>
    <xdr:sp macro="" textlink="">
      <xdr:nvSpPr>
        <xdr:cNvPr id="7" name="楕円 6"/>
        <xdr:cNvSpPr/>
      </xdr:nvSpPr>
      <xdr:spPr>
        <a:xfrm>
          <a:off x="15081250" y="24717375"/>
          <a:ext cx="571500" cy="5238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36" bestFit="1" customWidth="1"/>
    <col min="2" max="43" width="8.375" style="36" customWidth="1"/>
    <col min="44" max="16384" width="9" style="36"/>
  </cols>
  <sheetData>
    <row r="1" spans="1:43" ht="19.5" thickBot="1" x14ac:dyDescent="0.45">
      <c r="B1" s="38" t="s">
        <v>0</v>
      </c>
      <c r="C1" s="38" t="s">
        <v>1</v>
      </c>
      <c r="D1" s="38" t="s">
        <v>2</v>
      </c>
      <c r="E1" s="38" t="s">
        <v>3</v>
      </c>
      <c r="F1" s="38" t="s">
        <v>4</v>
      </c>
      <c r="G1" s="38" t="s">
        <v>5</v>
      </c>
      <c r="H1" s="39" t="s">
        <v>6</v>
      </c>
      <c r="I1" s="37" t="s">
        <v>0</v>
      </c>
      <c r="J1" s="38" t="s">
        <v>1</v>
      </c>
      <c r="K1" s="38" t="s">
        <v>2</v>
      </c>
      <c r="L1" s="38" t="s">
        <v>3</v>
      </c>
      <c r="M1" s="38" t="s">
        <v>4</v>
      </c>
      <c r="N1" s="38" t="s">
        <v>5</v>
      </c>
      <c r="O1" s="38" t="s">
        <v>6</v>
      </c>
      <c r="P1" s="37" t="s">
        <v>0</v>
      </c>
      <c r="Q1" s="38" t="s">
        <v>1</v>
      </c>
      <c r="R1" s="38" t="s">
        <v>2</v>
      </c>
      <c r="S1" s="38" t="s">
        <v>3</v>
      </c>
      <c r="T1" s="38" t="s">
        <v>4</v>
      </c>
      <c r="U1" s="38" t="s">
        <v>5</v>
      </c>
      <c r="V1" s="38" t="s">
        <v>6</v>
      </c>
      <c r="W1" s="37" t="s">
        <v>0</v>
      </c>
      <c r="X1" s="38" t="s">
        <v>1</v>
      </c>
      <c r="Y1" s="38" t="s">
        <v>2</v>
      </c>
      <c r="Z1" s="38" t="s">
        <v>3</v>
      </c>
      <c r="AA1" s="38" t="s">
        <v>4</v>
      </c>
      <c r="AB1" s="38" t="s">
        <v>5</v>
      </c>
      <c r="AC1" s="38" t="s">
        <v>6</v>
      </c>
      <c r="AD1" s="37" t="s">
        <v>0</v>
      </c>
      <c r="AE1" s="38" t="s">
        <v>1</v>
      </c>
      <c r="AF1" s="38" t="s">
        <v>2</v>
      </c>
      <c r="AG1" s="38" t="s">
        <v>3</v>
      </c>
      <c r="AH1" s="38" t="s">
        <v>4</v>
      </c>
      <c r="AI1" s="38" t="s">
        <v>5</v>
      </c>
      <c r="AJ1" s="38" t="s">
        <v>6</v>
      </c>
      <c r="AK1" s="37" t="s">
        <v>0</v>
      </c>
      <c r="AL1" s="38" t="s">
        <v>1</v>
      </c>
      <c r="AM1" s="38" t="s">
        <v>2</v>
      </c>
      <c r="AN1" s="38" t="s">
        <v>3</v>
      </c>
      <c r="AO1" s="38" t="s">
        <v>4</v>
      </c>
      <c r="AP1" s="38" t="s">
        <v>5</v>
      </c>
      <c r="AQ1" s="38" t="s">
        <v>6</v>
      </c>
    </row>
    <row r="2" spans="1:43" x14ac:dyDescent="0.4">
      <c r="A2" s="26" t="s">
        <v>43</v>
      </c>
      <c r="B2" s="40" t="str">
        <f>""</f>
        <v/>
      </c>
      <c r="C2" s="40" t="str">
        <f>""</f>
        <v/>
      </c>
      <c r="D2" s="40" t="str">
        <f>""</f>
        <v/>
      </c>
      <c r="E2" s="40">
        <v>44531</v>
      </c>
      <c r="F2" s="40">
        <f>E2+1</f>
        <v>44532</v>
      </c>
      <c r="G2" s="40">
        <f t="shared" ref="G2:AI2" si="0">F2+1</f>
        <v>44533</v>
      </c>
      <c r="H2" s="41">
        <f t="shared" si="0"/>
        <v>44534</v>
      </c>
      <c r="I2" s="42">
        <f t="shared" si="0"/>
        <v>44535</v>
      </c>
      <c r="J2" s="40">
        <f t="shared" si="0"/>
        <v>44536</v>
      </c>
      <c r="K2" s="40">
        <f t="shared" si="0"/>
        <v>44537</v>
      </c>
      <c r="L2" s="40">
        <f t="shared" si="0"/>
        <v>44538</v>
      </c>
      <c r="M2" s="40">
        <f t="shared" si="0"/>
        <v>44539</v>
      </c>
      <c r="N2" s="40">
        <f t="shared" si="0"/>
        <v>44540</v>
      </c>
      <c r="O2" s="40">
        <f t="shared" si="0"/>
        <v>44541</v>
      </c>
      <c r="P2" s="42">
        <f t="shared" si="0"/>
        <v>44542</v>
      </c>
      <c r="Q2" s="40">
        <f t="shared" si="0"/>
        <v>44543</v>
      </c>
      <c r="R2" s="40">
        <f t="shared" si="0"/>
        <v>44544</v>
      </c>
      <c r="S2" s="40">
        <f t="shared" si="0"/>
        <v>44545</v>
      </c>
      <c r="T2" s="40">
        <f t="shared" si="0"/>
        <v>44546</v>
      </c>
      <c r="U2" s="40">
        <f t="shared" si="0"/>
        <v>44547</v>
      </c>
      <c r="V2" s="40">
        <f t="shared" si="0"/>
        <v>44548</v>
      </c>
      <c r="W2" s="42">
        <f t="shared" si="0"/>
        <v>44549</v>
      </c>
      <c r="X2" s="40">
        <f t="shared" si="0"/>
        <v>44550</v>
      </c>
      <c r="Y2" s="40">
        <f t="shared" si="0"/>
        <v>44551</v>
      </c>
      <c r="Z2" s="40">
        <f t="shared" si="0"/>
        <v>44552</v>
      </c>
      <c r="AA2" s="40">
        <f t="shared" si="0"/>
        <v>44553</v>
      </c>
      <c r="AB2" s="40">
        <f t="shared" si="0"/>
        <v>44554</v>
      </c>
      <c r="AC2" s="40">
        <f t="shared" si="0"/>
        <v>44555</v>
      </c>
      <c r="AD2" s="42">
        <f t="shared" si="0"/>
        <v>44556</v>
      </c>
      <c r="AE2" s="40">
        <f t="shared" si="0"/>
        <v>44557</v>
      </c>
      <c r="AF2" s="40">
        <f t="shared" si="0"/>
        <v>44558</v>
      </c>
      <c r="AG2" s="40">
        <f t="shared" si="0"/>
        <v>44559</v>
      </c>
      <c r="AH2" s="40">
        <f t="shared" si="0"/>
        <v>44560</v>
      </c>
      <c r="AI2" s="40">
        <f t="shared" si="0"/>
        <v>44561</v>
      </c>
      <c r="AJ2" s="40" t="str">
        <f>""</f>
        <v/>
      </c>
      <c r="AK2" s="42" t="str">
        <f>""</f>
        <v/>
      </c>
      <c r="AL2" s="40" t="str">
        <f>""</f>
        <v/>
      </c>
      <c r="AM2" s="40" t="str">
        <f>""</f>
        <v/>
      </c>
      <c r="AN2" s="40" t="str">
        <f>""</f>
        <v/>
      </c>
      <c r="AO2" s="40" t="str">
        <f>""</f>
        <v/>
      </c>
      <c r="AP2" s="40" t="str">
        <f>""</f>
        <v/>
      </c>
      <c r="AQ2" s="40" t="str">
        <f>""</f>
        <v/>
      </c>
    </row>
    <row r="3" spans="1:43" x14ac:dyDescent="0.4">
      <c r="A3" s="26" t="s">
        <v>34</v>
      </c>
      <c r="B3" s="40" t="str">
        <f>""</f>
        <v/>
      </c>
      <c r="C3" s="40" t="str">
        <f>""</f>
        <v/>
      </c>
      <c r="D3" s="40" t="str">
        <f>""</f>
        <v/>
      </c>
      <c r="E3" s="40" t="str">
        <f>""</f>
        <v/>
      </c>
      <c r="F3" s="40" t="str">
        <f>""</f>
        <v/>
      </c>
      <c r="G3" s="40" t="str">
        <f>""</f>
        <v/>
      </c>
      <c r="H3" s="41">
        <v>44562</v>
      </c>
      <c r="I3" s="42">
        <f t="shared" ref="I3:AI3" si="1">H3+1</f>
        <v>44563</v>
      </c>
      <c r="J3" s="40">
        <f t="shared" si="1"/>
        <v>44564</v>
      </c>
      <c r="K3" s="40">
        <f t="shared" si="1"/>
        <v>44565</v>
      </c>
      <c r="L3" s="40">
        <f t="shared" si="1"/>
        <v>44566</v>
      </c>
      <c r="M3" s="40">
        <f t="shared" si="1"/>
        <v>44567</v>
      </c>
      <c r="N3" s="40">
        <f t="shared" si="1"/>
        <v>44568</v>
      </c>
      <c r="O3" s="40">
        <f t="shared" si="1"/>
        <v>44569</v>
      </c>
      <c r="P3" s="42">
        <f t="shared" si="1"/>
        <v>44570</v>
      </c>
      <c r="Q3" s="40">
        <f t="shared" si="1"/>
        <v>44571</v>
      </c>
      <c r="R3" s="40">
        <f t="shared" si="1"/>
        <v>44572</v>
      </c>
      <c r="S3" s="40">
        <f t="shared" si="1"/>
        <v>44573</v>
      </c>
      <c r="T3" s="40">
        <f t="shared" si="1"/>
        <v>44574</v>
      </c>
      <c r="U3" s="40">
        <f t="shared" si="1"/>
        <v>44575</v>
      </c>
      <c r="V3" s="40">
        <f t="shared" si="1"/>
        <v>44576</v>
      </c>
      <c r="W3" s="42">
        <f t="shared" si="1"/>
        <v>44577</v>
      </c>
      <c r="X3" s="40">
        <f t="shared" si="1"/>
        <v>44578</v>
      </c>
      <c r="Y3" s="40">
        <f t="shared" si="1"/>
        <v>44579</v>
      </c>
      <c r="Z3" s="40">
        <f t="shared" si="1"/>
        <v>44580</v>
      </c>
      <c r="AA3" s="40">
        <f t="shared" si="1"/>
        <v>44581</v>
      </c>
      <c r="AB3" s="40">
        <f t="shared" si="1"/>
        <v>44582</v>
      </c>
      <c r="AC3" s="40">
        <f t="shared" si="1"/>
        <v>44583</v>
      </c>
      <c r="AD3" s="42">
        <f t="shared" si="1"/>
        <v>44584</v>
      </c>
      <c r="AE3" s="40">
        <f t="shared" si="1"/>
        <v>44585</v>
      </c>
      <c r="AF3" s="40">
        <f t="shared" si="1"/>
        <v>44586</v>
      </c>
      <c r="AG3" s="40">
        <f t="shared" si="1"/>
        <v>44587</v>
      </c>
      <c r="AH3" s="40">
        <f t="shared" si="1"/>
        <v>44588</v>
      </c>
      <c r="AI3" s="40">
        <f t="shared" si="1"/>
        <v>44589</v>
      </c>
      <c r="AJ3" s="40">
        <f t="shared" ref="AJ3:AL3" si="2">AI3+1</f>
        <v>44590</v>
      </c>
      <c r="AK3" s="42">
        <f t="shared" si="2"/>
        <v>44591</v>
      </c>
      <c r="AL3" s="40">
        <f t="shared" si="2"/>
        <v>44592</v>
      </c>
      <c r="AM3" s="40" t="str">
        <f>""</f>
        <v/>
      </c>
      <c r="AN3" s="40" t="str">
        <f>""</f>
        <v/>
      </c>
      <c r="AO3" s="40" t="str">
        <f>""</f>
        <v/>
      </c>
      <c r="AP3" s="40" t="str">
        <f>""</f>
        <v/>
      </c>
      <c r="AQ3" s="40" t="str">
        <f>""</f>
        <v/>
      </c>
    </row>
    <row r="4" spans="1:43" x14ac:dyDescent="0.4">
      <c r="A4" s="26" t="s">
        <v>35</v>
      </c>
      <c r="B4" s="40" t="str">
        <f>""</f>
        <v/>
      </c>
      <c r="C4" s="40" t="str">
        <f>""</f>
        <v/>
      </c>
      <c r="D4" s="40">
        <v>44593</v>
      </c>
      <c r="E4" s="40">
        <v>44594</v>
      </c>
      <c r="F4" s="40">
        <v>44595</v>
      </c>
      <c r="G4" s="40">
        <v>44596</v>
      </c>
      <c r="H4" s="41">
        <v>44597</v>
      </c>
      <c r="I4" s="42">
        <f t="shared" ref="I4:AE4" si="3">H4+1</f>
        <v>44598</v>
      </c>
      <c r="J4" s="40">
        <f t="shared" si="3"/>
        <v>44599</v>
      </c>
      <c r="K4" s="40">
        <f t="shared" si="3"/>
        <v>44600</v>
      </c>
      <c r="L4" s="40">
        <f t="shared" si="3"/>
        <v>44601</v>
      </c>
      <c r="M4" s="40">
        <f t="shared" si="3"/>
        <v>44602</v>
      </c>
      <c r="N4" s="40">
        <f t="shared" si="3"/>
        <v>44603</v>
      </c>
      <c r="O4" s="40">
        <f t="shared" si="3"/>
        <v>44604</v>
      </c>
      <c r="P4" s="42">
        <f t="shared" si="3"/>
        <v>44605</v>
      </c>
      <c r="Q4" s="40">
        <f t="shared" si="3"/>
        <v>44606</v>
      </c>
      <c r="R4" s="40">
        <f t="shared" si="3"/>
        <v>44607</v>
      </c>
      <c r="S4" s="40">
        <f t="shared" si="3"/>
        <v>44608</v>
      </c>
      <c r="T4" s="40">
        <f t="shared" si="3"/>
        <v>44609</v>
      </c>
      <c r="U4" s="40">
        <f t="shared" si="3"/>
        <v>44610</v>
      </c>
      <c r="V4" s="40">
        <f t="shared" si="3"/>
        <v>44611</v>
      </c>
      <c r="W4" s="42">
        <f t="shared" si="3"/>
        <v>44612</v>
      </c>
      <c r="X4" s="40">
        <f t="shared" si="3"/>
        <v>44613</v>
      </c>
      <c r="Y4" s="40">
        <f t="shared" si="3"/>
        <v>44614</v>
      </c>
      <c r="Z4" s="40">
        <f t="shared" si="3"/>
        <v>44615</v>
      </c>
      <c r="AA4" s="40">
        <f t="shared" si="3"/>
        <v>44616</v>
      </c>
      <c r="AB4" s="40">
        <f t="shared" si="3"/>
        <v>44617</v>
      </c>
      <c r="AC4" s="40">
        <f t="shared" si="3"/>
        <v>44618</v>
      </c>
      <c r="AD4" s="42">
        <f t="shared" si="3"/>
        <v>44619</v>
      </c>
      <c r="AE4" s="40">
        <f t="shared" si="3"/>
        <v>44620</v>
      </c>
      <c r="AF4" s="40" t="str">
        <f>""</f>
        <v/>
      </c>
      <c r="AG4" s="40" t="str">
        <f>""</f>
        <v/>
      </c>
      <c r="AH4" s="40" t="str">
        <f>""</f>
        <v/>
      </c>
      <c r="AI4" s="40" t="str">
        <f>""</f>
        <v/>
      </c>
      <c r="AJ4" s="40" t="str">
        <f>""</f>
        <v/>
      </c>
      <c r="AK4" s="42" t="str">
        <f>""</f>
        <v/>
      </c>
      <c r="AL4" s="40" t="str">
        <f>""</f>
        <v/>
      </c>
      <c r="AM4" s="40" t="str">
        <f>""</f>
        <v/>
      </c>
      <c r="AN4" s="40" t="str">
        <f>""</f>
        <v/>
      </c>
      <c r="AO4" s="40" t="str">
        <f>""</f>
        <v/>
      </c>
      <c r="AP4" s="40" t="str">
        <f>""</f>
        <v/>
      </c>
      <c r="AQ4" s="40" t="str">
        <f>""</f>
        <v/>
      </c>
    </row>
    <row r="5" spans="1:43" x14ac:dyDescent="0.4">
      <c r="A5" s="26" t="s">
        <v>36</v>
      </c>
      <c r="B5" s="40" t="str">
        <f>""</f>
        <v/>
      </c>
      <c r="C5" s="40" t="str">
        <f>""</f>
        <v/>
      </c>
      <c r="D5" s="40">
        <v>44621</v>
      </c>
      <c r="E5" s="40">
        <v>44622</v>
      </c>
      <c r="F5" s="40">
        <v>44623</v>
      </c>
      <c r="G5" s="40">
        <v>44624</v>
      </c>
      <c r="H5" s="41">
        <v>44625</v>
      </c>
      <c r="I5" s="42">
        <f t="shared" ref="I5:AH5" si="4">H5+1</f>
        <v>44626</v>
      </c>
      <c r="J5" s="40">
        <f t="shared" si="4"/>
        <v>44627</v>
      </c>
      <c r="K5" s="40">
        <f t="shared" si="4"/>
        <v>44628</v>
      </c>
      <c r="L5" s="40">
        <f t="shared" si="4"/>
        <v>44629</v>
      </c>
      <c r="M5" s="40">
        <f t="shared" si="4"/>
        <v>44630</v>
      </c>
      <c r="N5" s="40">
        <f t="shared" si="4"/>
        <v>44631</v>
      </c>
      <c r="O5" s="40">
        <f t="shared" si="4"/>
        <v>44632</v>
      </c>
      <c r="P5" s="42">
        <f t="shared" si="4"/>
        <v>44633</v>
      </c>
      <c r="Q5" s="40">
        <f t="shared" si="4"/>
        <v>44634</v>
      </c>
      <c r="R5" s="40">
        <f t="shared" si="4"/>
        <v>44635</v>
      </c>
      <c r="S5" s="40">
        <f t="shared" si="4"/>
        <v>44636</v>
      </c>
      <c r="T5" s="40">
        <f t="shared" si="4"/>
        <v>44637</v>
      </c>
      <c r="U5" s="40">
        <f t="shared" si="4"/>
        <v>44638</v>
      </c>
      <c r="V5" s="40">
        <f t="shared" si="4"/>
        <v>44639</v>
      </c>
      <c r="W5" s="42">
        <f t="shared" si="4"/>
        <v>44640</v>
      </c>
      <c r="X5" s="40">
        <f t="shared" si="4"/>
        <v>44641</v>
      </c>
      <c r="Y5" s="40">
        <f t="shared" si="4"/>
        <v>44642</v>
      </c>
      <c r="Z5" s="40">
        <f t="shared" si="4"/>
        <v>44643</v>
      </c>
      <c r="AA5" s="40">
        <f t="shared" si="4"/>
        <v>44644</v>
      </c>
      <c r="AB5" s="40">
        <f t="shared" si="4"/>
        <v>44645</v>
      </c>
      <c r="AC5" s="40">
        <f t="shared" si="4"/>
        <v>44646</v>
      </c>
      <c r="AD5" s="42">
        <f t="shared" si="4"/>
        <v>44647</v>
      </c>
      <c r="AE5" s="40">
        <f t="shared" si="4"/>
        <v>44648</v>
      </c>
      <c r="AF5" s="40">
        <f t="shared" si="4"/>
        <v>44649</v>
      </c>
      <c r="AG5" s="40">
        <f t="shared" si="4"/>
        <v>44650</v>
      </c>
      <c r="AH5" s="40">
        <f t="shared" si="4"/>
        <v>44651</v>
      </c>
      <c r="AI5" s="40" t="str">
        <f>""</f>
        <v/>
      </c>
      <c r="AJ5" s="40" t="str">
        <f>""</f>
        <v/>
      </c>
      <c r="AK5" s="42" t="str">
        <f>""</f>
        <v/>
      </c>
      <c r="AL5" s="40" t="str">
        <f>""</f>
        <v/>
      </c>
      <c r="AM5" s="40" t="str">
        <f>""</f>
        <v/>
      </c>
      <c r="AN5" s="40" t="str">
        <f>""</f>
        <v/>
      </c>
      <c r="AO5" s="40" t="str">
        <f>""</f>
        <v/>
      </c>
      <c r="AP5" s="40" t="str">
        <f>""</f>
        <v/>
      </c>
      <c r="AQ5" s="40" t="str">
        <f>""</f>
        <v/>
      </c>
    </row>
    <row r="6" spans="1:43" x14ac:dyDescent="0.4">
      <c r="A6" s="26" t="s">
        <v>37</v>
      </c>
      <c r="B6" s="40" t="str">
        <f>""</f>
        <v/>
      </c>
      <c r="C6" s="40" t="str">
        <f>""</f>
        <v/>
      </c>
      <c r="D6" s="40" t="str">
        <f>""</f>
        <v/>
      </c>
      <c r="E6" s="40" t="str">
        <f>""</f>
        <v/>
      </c>
      <c r="F6" s="40" t="str">
        <f>""</f>
        <v/>
      </c>
      <c r="G6" s="40">
        <v>44652</v>
      </c>
      <c r="H6" s="41">
        <v>44653</v>
      </c>
      <c r="I6" s="42">
        <f t="shared" ref="I6:AJ6" si="5">H6+1</f>
        <v>44654</v>
      </c>
      <c r="J6" s="40">
        <f t="shared" si="5"/>
        <v>44655</v>
      </c>
      <c r="K6" s="40">
        <f t="shared" si="5"/>
        <v>44656</v>
      </c>
      <c r="L6" s="40">
        <f t="shared" si="5"/>
        <v>44657</v>
      </c>
      <c r="M6" s="40">
        <f t="shared" si="5"/>
        <v>44658</v>
      </c>
      <c r="N6" s="40">
        <f t="shared" si="5"/>
        <v>44659</v>
      </c>
      <c r="O6" s="40">
        <f t="shared" si="5"/>
        <v>44660</v>
      </c>
      <c r="P6" s="42">
        <f t="shared" si="5"/>
        <v>44661</v>
      </c>
      <c r="Q6" s="40">
        <f t="shared" si="5"/>
        <v>44662</v>
      </c>
      <c r="R6" s="40">
        <f t="shared" si="5"/>
        <v>44663</v>
      </c>
      <c r="S6" s="40">
        <f t="shared" si="5"/>
        <v>44664</v>
      </c>
      <c r="T6" s="40">
        <f t="shared" si="5"/>
        <v>44665</v>
      </c>
      <c r="U6" s="40">
        <f t="shared" si="5"/>
        <v>44666</v>
      </c>
      <c r="V6" s="40">
        <f t="shared" si="5"/>
        <v>44667</v>
      </c>
      <c r="W6" s="42">
        <f t="shared" si="5"/>
        <v>44668</v>
      </c>
      <c r="X6" s="40">
        <f t="shared" si="5"/>
        <v>44669</v>
      </c>
      <c r="Y6" s="40">
        <f t="shared" si="5"/>
        <v>44670</v>
      </c>
      <c r="Z6" s="40">
        <f t="shared" si="5"/>
        <v>44671</v>
      </c>
      <c r="AA6" s="40">
        <f t="shared" si="5"/>
        <v>44672</v>
      </c>
      <c r="AB6" s="40">
        <f t="shared" si="5"/>
        <v>44673</v>
      </c>
      <c r="AC6" s="40">
        <f t="shared" si="5"/>
        <v>44674</v>
      </c>
      <c r="AD6" s="42">
        <f t="shared" si="5"/>
        <v>44675</v>
      </c>
      <c r="AE6" s="40">
        <f t="shared" si="5"/>
        <v>44676</v>
      </c>
      <c r="AF6" s="40">
        <f t="shared" si="5"/>
        <v>44677</v>
      </c>
      <c r="AG6" s="40">
        <f t="shared" si="5"/>
        <v>44678</v>
      </c>
      <c r="AH6" s="40">
        <f t="shared" si="5"/>
        <v>44679</v>
      </c>
      <c r="AI6" s="40">
        <f t="shared" si="5"/>
        <v>44680</v>
      </c>
      <c r="AJ6" s="40">
        <f t="shared" si="5"/>
        <v>44681</v>
      </c>
      <c r="AK6" s="42" t="str">
        <f>""</f>
        <v/>
      </c>
      <c r="AL6" s="40" t="str">
        <f>""</f>
        <v/>
      </c>
      <c r="AM6" s="40" t="str">
        <f>""</f>
        <v/>
      </c>
      <c r="AN6" s="40" t="str">
        <f>""</f>
        <v/>
      </c>
      <c r="AO6" s="40" t="str">
        <f>""</f>
        <v/>
      </c>
      <c r="AP6" s="40" t="str">
        <f>""</f>
        <v/>
      </c>
      <c r="AQ6" s="40" t="str">
        <f>""</f>
        <v/>
      </c>
    </row>
    <row r="7" spans="1:43" x14ac:dyDescent="0.4">
      <c r="A7" s="26" t="s">
        <v>38</v>
      </c>
      <c r="B7" s="40">
        <v>44682</v>
      </c>
      <c r="C7" s="40">
        <v>44683</v>
      </c>
      <c r="D7" s="40">
        <v>44684</v>
      </c>
      <c r="E7" s="40">
        <v>44685</v>
      </c>
      <c r="F7" s="40">
        <v>44686</v>
      </c>
      <c r="G7" s="40">
        <v>44687</v>
      </c>
      <c r="H7" s="41">
        <v>44688</v>
      </c>
      <c r="I7" s="42">
        <f t="shared" ref="I7:AF7" si="6">H7+1</f>
        <v>44689</v>
      </c>
      <c r="J7" s="40">
        <f t="shared" si="6"/>
        <v>44690</v>
      </c>
      <c r="K7" s="40">
        <f t="shared" si="6"/>
        <v>44691</v>
      </c>
      <c r="L7" s="40">
        <f t="shared" si="6"/>
        <v>44692</v>
      </c>
      <c r="M7" s="40">
        <f t="shared" si="6"/>
        <v>44693</v>
      </c>
      <c r="N7" s="40">
        <f t="shared" si="6"/>
        <v>44694</v>
      </c>
      <c r="O7" s="40">
        <f t="shared" si="6"/>
        <v>44695</v>
      </c>
      <c r="P7" s="42">
        <f t="shared" si="6"/>
        <v>44696</v>
      </c>
      <c r="Q7" s="40">
        <f t="shared" si="6"/>
        <v>44697</v>
      </c>
      <c r="R7" s="40">
        <f t="shared" si="6"/>
        <v>44698</v>
      </c>
      <c r="S7" s="40">
        <f t="shared" si="6"/>
        <v>44699</v>
      </c>
      <c r="T7" s="40">
        <f t="shared" si="6"/>
        <v>44700</v>
      </c>
      <c r="U7" s="40">
        <f t="shared" si="6"/>
        <v>44701</v>
      </c>
      <c r="V7" s="40">
        <f t="shared" si="6"/>
        <v>44702</v>
      </c>
      <c r="W7" s="42">
        <f t="shared" si="6"/>
        <v>44703</v>
      </c>
      <c r="X7" s="40">
        <f t="shared" si="6"/>
        <v>44704</v>
      </c>
      <c r="Y7" s="40">
        <f t="shared" si="6"/>
        <v>44705</v>
      </c>
      <c r="Z7" s="40">
        <f t="shared" si="6"/>
        <v>44706</v>
      </c>
      <c r="AA7" s="40">
        <f t="shared" si="6"/>
        <v>44707</v>
      </c>
      <c r="AB7" s="40">
        <f t="shared" si="6"/>
        <v>44708</v>
      </c>
      <c r="AC7" s="40">
        <f t="shared" si="6"/>
        <v>44709</v>
      </c>
      <c r="AD7" s="42">
        <f t="shared" si="6"/>
        <v>44710</v>
      </c>
      <c r="AE7" s="40">
        <f t="shared" si="6"/>
        <v>44711</v>
      </c>
      <c r="AF7" s="40">
        <f t="shared" si="6"/>
        <v>44712</v>
      </c>
      <c r="AG7" s="40" t="str">
        <f>""</f>
        <v/>
      </c>
      <c r="AH7" s="40" t="str">
        <f>""</f>
        <v/>
      </c>
      <c r="AI7" s="40" t="str">
        <f>""</f>
        <v/>
      </c>
      <c r="AJ7" s="40" t="str">
        <f>""</f>
        <v/>
      </c>
      <c r="AK7" s="42" t="str">
        <f>""</f>
        <v/>
      </c>
      <c r="AL7" s="40" t="str">
        <f>""</f>
        <v/>
      </c>
      <c r="AM7" s="40" t="str">
        <f>""</f>
        <v/>
      </c>
      <c r="AN7" s="40" t="str">
        <f>""</f>
        <v/>
      </c>
      <c r="AO7" s="40" t="str">
        <f>""</f>
        <v/>
      </c>
      <c r="AP7" s="40" t="str">
        <f>""</f>
        <v/>
      </c>
      <c r="AQ7" s="40" t="str">
        <f>""</f>
        <v/>
      </c>
    </row>
    <row r="8" spans="1:43" x14ac:dyDescent="0.4">
      <c r="A8" s="26" t="s">
        <v>39</v>
      </c>
      <c r="B8" s="40" t="str">
        <f>""</f>
        <v/>
      </c>
      <c r="C8" s="40" t="str">
        <f>""</f>
        <v/>
      </c>
      <c r="D8" s="40" t="str">
        <f>""</f>
        <v/>
      </c>
      <c r="E8" s="40">
        <v>44713</v>
      </c>
      <c r="F8" s="40">
        <v>44714</v>
      </c>
      <c r="G8" s="40">
        <v>44715</v>
      </c>
      <c r="H8" s="41">
        <v>44716</v>
      </c>
      <c r="I8" s="42">
        <f t="shared" ref="I8:AH8" si="7">H8+1</f>
        <v>44717</v>
      </c>
      <c r="J8" s="40">
        <f t="shared" si="7"/>
        <v>44718</v>
      </c>
      <c r="K8" s="40">
        <f t="shared" si="7"/>
        <v>44719</v>
      </c>
      <c r="L8" s="40">
        <f t="shared" si="7"/>
        <v>44720</v>
      </c>
      <c r="M8" s="40">
        <f t="shared" si="7"/>
        <v>44721</v>
      </c>
      <c r="N8" s="40">
        <f t="shared" si="7"/>
        <v>44722</v>
      </c>
      <c r="O8" s="40">
        <f t="shared" si="7"/>
        <v>44723</v>
      </c>
      <c r="P8" s="42">
        <f t="shared" si="7"/>
        <v>44724</v>
      </c>
      <c r="Q8" s="40">
        <f t="shared" si="7"/>
        <v>44725</v>
      </c>
      <c r="R8" s="40">
        <f t="shared" si="7"/>
        <v>44726</v>
      </c>
      <c r="S8" s="40">
        <f t="shared" si="7"/>
        <v>44727</v>
      </c>
      <c r="T8" s="40">
        <f t="shared" si="7"/>
        <v>44728</v>
      </c>
      <c r="U8" s="40">
        <f t="shared" si="7"/>
        <v>44729</v>
      </c>
      <c r="V8" s="40">
        <f t="shared" si="7"/>
        <v>44730</v>
      </c>
      <c r="W8" s="42">
        <f t="shared" si="7"/>
        <v>44731</v>
      </c>
      <c r="X8" s="40">
        <f t="shared" si="7"/>
        <v>44732</v>
      </c>
      <c r="Y8" s="40">
        <f t="shared" si="7"/>
        <v>44733</v>
      </c>
      <c r="Z8" s="40">
        <f t="shared" si="7"/>
        <v>44734</v>
      </c>
      <c r="AA8" s="40">
        <f t="shared" si="7"/>
        <v>44735</v>
      </c>
      <c r="AB8" s="40">
        <f t="shared" si="7"/>
        <v>44736</v>
      </c>
      <c r="AC8" s="40">
        <f t="shared" si="7"/>
        <v>44737</v>
      </c>
      <c r="AD8" s="42">
        <f t="shared" si="7"/>
        <v>44738</v>
      </c>
      <c r="AE8" s="40">
        <f t="shared" si="7"/>
        <v>44739</v>
      </c>
      <c r="AF8" s="40">
        <f t="shared" si="7"/>
        <v>44740</v>
      </c>
      <c r="AG8" s="40">
        <f t="shared" si="7"/>
        <v>44741</v>
      </c>
      <c r="AH8" s="40">
        <f t="shared" si="7"/>
        <v>44742</v>
      </c>
      <c r="AI8" s="40" t="str">
        <f>""</f>
        <v/>
      </c>
      <c r="AJ8" s="40" t="str">
        <f>""</f>
        <v/>
      </c>
      <c r="AK8" s="42" t="str">
        <f>""</f>
        <v/>
      </c>
      <c r="AL8" s="40" t="str">
        <f>""</f>
        <v/>
      </c>
      <c r="AM8" s="40" t="str">
        <f>""</f>
        <v/>
      </c>
      <c r="AN8" s="40" t="str">
        <f>""</f>
        <v/>
      </c>
      <c r="AO8" s="40" t="str">
        <f>""</f>
        <v/>
      </c>
      <c r="AP8" s="40" t="str">
        <f>""</f>
        <v/>
      </c>
      <c r="AQ8" s="40" t="str">
        <f>""</f>
        <v/>
      </c>
    </row>
    <row r="9" spans="1:43" x14ac:dyDescent="0.4">
      <c r="A9" s="26" t="s">
        <v>40</v>
      </c>
      <c r="B9" s="40" t="str">
        <f>""</f>
        <v/>
      </c>
      <c r="C9" s="40" t="str">
        <f>""</f>
        <v/>
      </c>
      <c r="D9" s="40" t="str">
        <f>""</f>
        <v/>
      </c>
      <c r="E9" s="40" t="str">
        <f>""</f>
        <v/>
      </c>
      <c r="F9" s="40" t="str">
        <f>""</f>
        <v/>
      </c>
      <c r="G9" s="40">
        <v>44743</v>
      </c>
      <c r="H9" s="41">
        <v>44744</v>
      </c>
      <c r="I9" s="42">
        <f t="shared" ref="I9:AK9" si="8">H9+1</f>
        <v>44745</v>
      </c>
      <c r="J9" s="40">
        <f t="shared" si="8"/>
        <v>44746</v>
      </c>
      <c r="K9" s="40">
        <f t="shared" si="8"/>
        <v>44747</v>
      </c>
      <c r="L9" s="40">
        <f t="shared" si="8"/>
        <v>44748</v>
      </c>
      <c r="M9" s="40">
        <f t="shared" si="8"/>
        <v>44749</v>
      </c>
      <c r="N9" s="40">
        <f t="shared" si="8"/>
        <v>44750</v>
      </c>
      <c r="O9" s="40">
        <f t="shared" si="8"/>
        <v>44751</v>
      </c>
      <c r="P9" s="42">
        <f t="shared" si="8"/>
        <v>44752</v>
      </c>
      <c r="Q9" s="40">
        <f t="shared" si="8"/>
        <v>44753</v>
      </c>
      <c r="R9" s="40">
        <f t="shared" si="8"/>
        <v>44754</v>
      </c>
      <c r="S9" s="40">
        <f t="shared" si="8"/>
        <v>44755</v>
      </c>
      <c r="T9" s="40">
        <f t="shared" si="8"/>
        <v>44756</v>
      </c>
      <c r="U9" s="40">
        <f t="shared" si="8"/>
        <v>44757</v>
      </c>
      <c r="V9" s="40">
        <f t="shared" si="8"/>
        <v>44758</v>
      </c>
      <c r="W9" s="42">
        <f t="shared" si="8"/>
        <v>44759</v>
      </c>
      <c r="X9" s="40">
        <f t="shared" si="8"/>
        <v>44760</v>
      </c>
      <c r="Y9" s="40">
        <f t="shared" si="8"/>
        <v>44761</v>
      </c>
      <c r="Z9" s="40">
        <f t="shared" si="8"/>
        <v>44762</v>
      </c>
      <c r="AA9" s="40">
        <f t="shared" si="8"/>
        <v>44763</v>
      </c>
      <c r="AB9" s="40">
        <f t="shared" si="8"/>
        <v>44764</v>
      </c>
      <c r="AC9" s="40">
        <f t="shared" si="8"/>
        <v>44765</v>
      </c>
      <c r="AD9" s="42">
        <f t="shared" si="8"/>
        <v>44766</v>
      </c>
      <c r="AE9" s="40">
        <f t="shared" si="8"/>
        <v>44767</v>
      </c>
      <c r="AF9" s="40">
        <f t="shared" si="8"/>
        <v>44768</v>
      </c>
      <c r="AG9" s="40">
        <f t="shared" si="8"/>
        <v>44769</v>
      </c>
      <c r="AH9" s="40">
        <f t="shared" si="8"/>
        <v>44770</v>
      </c>
      <c r="AI9" s="40">
        <f t="shared" si="8"/>
        <v>44771</v>
      </c>
      <c r="AJ9" s="40">
        <f t="shared" si="8"/>
        <v>44772</v>
      </c>
      <c r="AK9" s="42">
        <f t="shared" si="8"/>
        <v>44773</v>
      </c>
      <c r="AL9" s="40" t="str">
        <f>""</f>
        <v/>
      </c>
      <c r="AM9" s="40" t="str">
        <f>""</f>
        <v/>
      </c>
      <c r="AN9" s="40" t="str">
        <f>""</f>
        <v/>
      </c>
      <c r="AO9" s="40" t="str">
        <f>""</f>
        <v/>
      </c>
      <c r="AP9" s="40" t="str">
        <f>""</f>
        <v/>
      </c>
      <c r="AQ9" s="40" t="str">
        <f>""</f>
        <v/>
      </c>
    </row>
    <row r="10" spans="1:43" x14ac:dyDescent="0.4">
      <c r="A10" s="26" t="s">
        <v>41</v>
      </c>
      <c r="B10" s="40" t="str">
        <f>""</f>
        <v/>
      </c>
      <c r="C10" s="40">
        <v>44774</v>
      </c>
      <c r="D10" s="40">
        <v>44775</v>
      </c>
      <c r="E10" s="40">
        <v>44776</v>
      </c>
      <c r="F10" s="40">
        <v>44777</v>
      </c>
      <c r="G10" s="40">
        <v>44778</v>
      </c>
      <c r="H10" s="41">
        <v>44779</v>
      </c>
      <c r="I10" s="42">
        <f t="shared" ref="I10:AG10" si="9">H10+1</f>
        <v>44780</v>
      </c>
      <c r="J10" s="40">
        <f t="shared" si="9"/>
        <v>44781</v>
      </c>
      <c r="K10" s="40">
        <f t="shared" si="9"/>
        <v>44782</v>
      </c>
      <c r="L10" s="40">
        <f t="shared" si="9"/>
        <v>44783</v>
      </c>
      <c r="M10" s="40">
        <f t="shared" si="9"/>
        <v>44784</v>
      </c>
      <c r="N10" s="40">
        <f t="shared" si="9"/>
        <v>44785</v>
      </c>
      <c r="O10" s="40">
        <f t="shared" si="9"/>
        <v>44786</v>
      </c>
      <c r="P10" s="42">
        <f t="shared" si="9"/>
        <v>44787</v>
      </c>
      <c r="Q10" s="40">
        <f t="shared" si="9"/>
        <v>44788</v>
      </c>
      <c r="R10" s="40">
        <f t="shared" si="9"/>
        <v>44789</v>
      </c>
      <c r="S10" s="40">
        <f t="shared" si="9"/>
        <v>44790</v>
      </c>
      <c r="T10" s="40">
        <f t="shared" si="9"/>
        <v>44791</v>
      </c>
      <c r="U10" s="40">
        <f t="shared" si="9"/>
        <v>44792</v>
      </c>
      <c r="V10" s="40">
        <f t="shared" si="9"/>
        <v>44793</v>
      </c>
      <c r="W10" s="42">
        <f t="shared" si="9"/>
        <v>44794</v>
      </c>
      <c r="X10" s="40">
        <f t="shared" si="9"/>
        <v>44795</v>
      </c>
      <c r="Y10" s="40">
        <f t="shared" si="9"/>
        <v>44796</v>
      </c>
      <c r="Z10" s="40">
        <f t="shared" si="9"/>
        <v>44797</v>
      </c>
      <c r="AA10" s="40">
        <f t="shared" si="9"/>
        <v>44798</v>
      </c>
      <c r="AB10" s="40">
        <f t="shared" si="9"/>
        <v>44799</v>
      </c>
      <c r="AC10" s="40">
        <f t="shared" si="9"/>
        <v>44800</v>
      </c>
      <c r="AD10" s="42">
        <f t="shared" si="9"/>
        <v>44801</v>
      </c>
      <c r="AE10" s="40">
        <f t="shared" si="9"/>
        <v>44802</v>
      </c>
      <c r="AF10" s="40">
        <f t="shared" si="9"/>
        <v>44803</v>
      </c>
      <c r="AG10" s="40">
        <f t="shared" si="9"/>
        <v>44804</v>
      </c>
      <c r="AH10" s="40" t="str">
        <f>""</f>
        <v/>
      </c>
      <c r="AI10" s="40" t="str">
        <f>""</f>
        <v/>
      </c>
      <c r="AJ10" s="40" t="str">
        <f>""</f>
        <v/>
      </c>
      <c r="AK10" s="42" t="str">
        <f>""</f>
        <v/>
      </c>
      <c r="AL10" s="40" t="str">
        <f>""</f>
        <v/>
      </c>
      <c r="AM10" s="40" t="str">
        <f>""</f>
        <v/>
      </c>
      <c r="AN10" s="40" t="str">
        <f>""</f>
        <v/>
      </c>
      <c r="AO10" s="40" t="str">
        <f>""</f>
        <v/>
      </c>
      <c r="AP10" s="40" t="str">
        <f>""</f>
        <v/>
      </c>
      <c r="AQ10" s="40" t="str">
        <f>""</f>
        <v/>
      </c>
    </row>
    <row r="11" spans="1:43" x14ac:dyDescent="0.4">
      <c r="A11" s="26" t="s">
        <v>42</v>
      </c>
      <c r="B11" s="40" t="str">
        <f>""</f>
        <v/>
      </c>
      <c r="C11" s="40" t="str">
        <f>""</f>
        <v/>
      </c>
      <c r="D11" s="40" t="str">
        <f>""</f>
        <v/>
      </c>
      <c r="E11" s="40" t="str">
        <f>""</f>
        <v/>
      </c>
      <c r="F11" s="40">
        <v>44805</v>
      </c>
      <c r="G11" s="40">
        <v>44806</v>
      </c>
      <c r="H11" s="41">
        <v>44807</v>
      </c>
      <c r="I11" s="42">
        <f t="shared" ref="I11:AI11" si="10">H11+1</f>
        <v>44808</v>
      </c>
      <c r="J11" s="40">
        <f t="shared" si="10"/>
        <v>44809</v>
      </c>
      <c r="K11" s="40">
        <f t="shared" si="10"/>
        <v>44810</v>
      </c>
      <c r="L11" s="40">
        <f t="shared" si="10"/>
        <v>44811</v>
      </c>
      <c r="M11" s="40">
        <f t="shared" si="10"/>
        <v>44812</v>
      </c>
      <c r="N11" s="40">
        <f t="shared" si="10"/>
        <v>44813</v>
      </c>
      <c r="O11" s="40">
        <f t="shared" si="10"/>
        <v>44814</v>
      </c>
      <c r="P11" s="42">
        <f t="shared" si="10"/>
        <v>44815</v>
      </c>
      <c r="Q11" s="40">
        <f t="shared" si="10"/>
        <v>44816</v>
      </c>
      <c r="R11" s="40">
        <f t="shared" si="10"/>
        <v>44817</v>
      </c>
      <c r="S11" s="40">
        <f t="shared" si="10"/>
        <v>44818</v>
      </c>
      <c r="T11" s="40">
        <f t="shared" si="10"/>
        <v>44819</v>
      </c>
      <c r="U11" s="40">
        <f t="shared" si="10"/>
        <v>44820</v>
      </c>
      <c r="V11" s="40">
        <f t="shared" si="10"/>
        <v>44821</v>
      </c>
      <c r="W11" s="42">
        <f t="shared" si="10"/>
        <v>44822</v>
      </c>
      <c r="X11" s="40">
        <f t="shared" si="10"/>
        <v>44823</v>
      </c>
      <c r="Y11" s="40">
        <f t="shared" si="10"/>
        <v>44824</v>
      </c>
      <c r="Z11" s="40">
        <f t="shared" si="10"/>
        <v>44825</v>
      </c>
      <c r="AA11" s="40">
        <f t="shared" si="10"/>
        <v>44826</v>
      </c>
      <c r="AB11" s="40">
        <f t="shared" si="10"/>
        <v>44827</v>
      </c>
      <c r="AC11" s="40">
        <f t="shared" si="10"/>
        <v>44828</v>
      </c>
      <c r="AD11" s="42">
        <f t="shared" si="10"/>
        <v>44829</v>
      </c>
      <c r="AE11" s="40">
        <f t="shared" si="10"/>
        <v>44830</v>
      </c>
      <c r="AF11" s="40">
        <f t="shared" si="10"/>
        <v>44831</v>
      </c>
      <c r="AG11" s="40">
        <f t="shared" si="10"/>
        <v>44832</v>
      </c>
      <c r="AH11" s="40">
        <f t="shared" si="10"/>
        <v>44833</v>
      </c>
      <c r="AI11" s="40">
        <f t="shared" si="10"/>
        <v>44834</v>
      </c>
      <c r="AJ11" s="40" t="str">
        <f>""</f>
        <v/>
      </c>
      <c r="AK11" s="42" t="str">
        <f>""</f>
        <v/>
      </c>
      <c r="AL11" s="40" t="str">
        <f>""</f>
        <v/>
      </c>
      <c r="AM11" s="40" t="str">
        <f>""</f>
        <v/>
      </c>
      <c r="AN11" s="40" t="str">
        <f>""</f>
        <v/>
      </c>
      <c r="AO11" s="40" t="str">
        <f>""</f>
        <v/>
      </c>
      <c r="AP11" s="40" t="str">
        <f>""</f>
        <v/>
      </c>
      <c r="AQ11" s="40"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view="pageBreakPreview" topLeftCell="A40" zoomScale="60" zoomScaleNormal="55" workbookViewId="0">
      <selection activeCell="A47" sqref="A47"/>
    </sheetView>
  </sheetViews>
  <sheetFormatPr defaultColWidth="9" defaultRowHeight="18.75" x14ac:dyDescent="0.4"/>
  <cols>
    <col min="1" max="1" width="38.75" style="36" customWidth="1"/>
    <col min="2" max="8" width="11.25" style="36" customWidth="1"/>
    <col min="9" max="9" width="15" style="36" customWidth="1"/>
    <col min="10" max="10" width="14.125" style="36" customWidth="1"/>
    <col min="11" max="12" width="15.875" style="36" customWidth="1"/>
    <col min="13" max="13" width="26.625" style="36" customWidth="1"/>
    <col min="14" max="14" width="10.125" style="36" customWidth="1"/>
    <col min="15" max="15" width="9" style="36" customWidth="1"/>
    <col min="16" max="16384" width="9" style="36"/>
  </cols>
  <sheetData>
    <row r="1" spans="1:14" ht="30" customHeight="1" x14ac:dyDescent="0.4">
      <c r="N1" s="80" t="s">
        <v>65</v>
      </c>
    </row>
    <row r="2" spans="1:14" ht="42" customHeight="1" x14ac:dyDescent="0.4">
      <c r="A2" s="29" t="s">
        <v>26</v>
      </c>
      <c r="B2" s="90" t="s">
        <v>28</v>
      </c>
      <c r="C2" s="91"/>
      <c r="D2" s="91"/>
      <c r="E2" s="91"/>
      <c r="F2" s="91"/>
      <c r="G2" s="91"/>
      <c r="H2" s="91"/>
      <c r="I2" s="91"/>
    </row>
    <row r="3" spans="1:14" ht="66.75" customHeight="1" x14ac:dyDescent="0.4">
      <c r="A3" s="83"/>
      <c r="B3" s="84"/>
      <c r="C3" s="85"/>
      <c r="D3" s="85"/>
      <c r="E3" s="85"/>
      <c r="F3" s="85"/>
      <c r="G3" s="85"/>
      <c r="H3" s="85"/>
      <c r="I3" s="85"/>
    </row>
    <row r="4" spans="1:14" ht="77.25" customHeight="1" x14ac:dyDescent="0.4">
      <c r="A4" s="15" t="s">
        <v>64</v>
      </c>
      <c r="B4" s="15"/>
      <c r="C4" s="15"/>
      <c r="D4" s="15"/>
      <c r="E4" s="15"/>
      <c r="F4" s="15"/>
      <c r="G4" s="15"/>
      <c r="H4" s="15"/>
      <c r="I4" s="15"/>
      <c r="J4" s="15"/>
      <c r="K4" s="15"/>
      <c r="M4" s="35"/>
    </row>
    <row r="5" spans="1:14" ht="66" customHeight="1" x14ac:dyDescent="0.4">
      <c r="A5" s="15"/>
      <c r="B5" s="15"/>
      <c r="C5" s="15"/>
      <c r="D5" s="15"/>
      <c r="E5" s="15"/>
      <c r="F5" s="15"/>
      <c r="G5" s="15"/>
      <c r="H5" s="15"/>
      <c r="I5" s="15"/>
      <c r="J5" s="15"/>
      <c r="K5" s="15"/>
      <c r="M5" s="16"/>
    </row>
    <row r="6" spans="1:14" ht="45" customHeight="1" x14ac:dyDescent="0.4">
      <c r="A6" s="82" t="s">
        <v>30</v>
      </c>
      <c r="B6" s="15"/>
      <c r="C6" s="15"/>
      <c r="D6" s="15"/>
      <c r="E6" s="15"/>
      <c r="F6" s="15"/>
      <c r="G6" s="15"/>
      <c r="H6" s="15"/>
      <c r="I6" s="15"/>
      <c r="J6" s="15"/>
      <c r="K6" s="15"/>
      <c r="M6" s="16"/>
    </row>
    <row r="7" spans="1:14" ht="45" customHeight="1" x14ac:dyDescent="0.4">
      <c r="A7" s="15"/>
      <c r="B7" s="15"/>
      <c r="C7" s="15"/>
      <c r="D7" s="15"/>
      <c r="E7" s="15"/>
      <c r="F7" s="15"/>
      <c r="G7" s="15"/>
      <c r="H7" s="15"/>
      <c r="I7" s="15"/>
      <c r="J7" s="15"/>
      <c r="K7" s="15"/>
      <c r="M7" s="16"/>
    </row>
    <row r="8" spans="1:14" ht="42" customHeight="1" x14ac:dyDescent="0.4">
      <c r="A8" s="52" t="s">
        <v>46</v>
      </c>
      <c r="B8" s="17"/>
      <c r="C8" s="17"/>
      <c r="D8" s="17"/>
      <c r="E8" s="17"/>
      <c r="F8" s="17"/>
      <c r="G8" s="17"/>
      <c r="H8" s="17"/>
      <c r="I8" s="92" t="s">
        <v>7</v>
      </c>
      <c r="J8" s="94" t="s">
        <v>22</v>
      </c>
      <c r="K8" s="96" t="s">
        <v>49</v>
      </c>
      <c r="L8" s="98" t="s">
        <v>8</v>
      </c>
      <c r="M8" s="99"/>
    </row>
    <row r="9" spans="1:14" ht="42" customHeight="1" x14ac:dyDescent="0.4">
      <c r="A9" s="17"/>
      <c r="B9" s="65" t="s">
        <v>1</v>
      </c>
      <c r="C9" s="65" t="s">
        <v>2</v>
      </c>
      <c r="D9" s="65" t="s">
        <v>3</v>
      </c>
      <c r="E9" s="65" t="s">
        <v>4</v>
      </c>
      <c r="F9" s="65" t="s">
        <v>5</v>
      </c>
      <c r="G9" s="65" t="s">
        <v>6</v>
      </c>
      <c r="H9" s="86" t="s">
        <v>0</v>
      </c>
      <c r="I9" s="93"/>
      <c r="J9" s="95"/>
      <c r="K9" s="97"/>
      <c r="L9" s="100"/>
      <c r="M9" s="101"/>
    </row>
    <row r="10" spans="1:14" ht="42" customHeight="1" x14ac:dyDescent="0.4">
      <c r="A10" s="17"/>
      <c r="B10" s="33">
        <v>45173</v>
      </c>
      <c r="C10" s="33">
        <f t="shared" ref="C10:H10" si="0">B10+1</f>
        <v>45174</v>
      </c>
      <c r="D10" s="33">
        <f t="shared" si="0"/>
        <v>45175</v>
      </c>
      <c r="E10" s="33">
        <f t="shared" si="0"/>
        <v>45176</v>
      </c>
      <c r="F10" s="33">
        <f t="shared" si="0"/>
        <v>45177</v>
      </c>
      <c r="G10" s="33">
        <f t="shared" si="0"/>
        <v>45178</v>
      </c>
      <c r="H10" s="54">
        <f t="shared" si="0"/>
        <v>45179</v>
      </c>
      <c r="I10" s="102"/>
      <c r="J10" s="103"/>
      <c r="K10" s="104"/>
      <c r="L10" s="88"/>
      <c r="M10" s="89"/>
      <c r="N10" s="7"/>
    </row>
    <row r="11" spans="1:14" ht="42" customHeight="1" x14ac:dyDescent="0.4">
      <c r="A11" s="67" t="s">
        <v>44</v>
      </c>
      <c r="B11" s="34"/>
      <c r="C11" s="34"/>
      <c r="D11" s="34"/>
      <c r="E11" s="34"/>
      <c r="F11" s="34"/>
      <c r="G11" s="34"/>
      <c r="H11" s="34"/>
      <c r="I11" s="51"/>
      <c r="J11" s="44"/>
      <c r="L11" s="88"/>
      <c r="M11" s="89"/>
      <c r="N11" s="7"/>
    </row>
    <row r="12" spans="1:14" ht="42" customHeight="1" x14ac:dyDescent="0.4">
      <c r="A12" s="22" t="s">
        <v>29</v>
      </c>
      <c r="B12" s="34"/>
      <c r="C12" s="34"/>
      <c r="D12" s="34"/>
      <c r="E12" s="34"/>
      <c r="F12" s="34"/>
      <c r="G12" s="34"/>
      <c r="H12" s="34"/>
      <c r="I12" s="46">
        <f>SUM(B12:H12)</f>
        <v>0</v>
      </c>
      <c r="J12" s="47" t="str">
        <f>IF(I12&lt;100,"100回未満","100回以上")</f>
        <v>100回未満</v>
      </c>
      <c r="K12" s="48" t="str">
        <f>IF(COUNTIF(B11:H11,"○")&gt;0,"実施","―")</f>
        <v>―</v>
      </c>
      <c r="L12" s="88"/>
      <c r="M12" s="89"/>
      <c r="N12" s="7" t="str">
        <f>IF(I12&lt;100,IF(OR(J12="100回以上",J12="150回以上"),"エラー。接種回数と回数区分が一致しません",""),IF(I12&lt;150,IF(OR(J12="100回未満",J12="150回以上"),"エラー。接種回数と回数区分が一致しません",""),IF(J12="100回未満","エラー。接種回数と回数区分が一致しません","")))</f>
        <v/>
      </c>
    </row>
    <row r="13" spans="1:14" ht="42" customHeight="1" x14ac:dyDescent="0.4">
      <c r="A13" s="66"/>
      <c r="B13" s="33">
        <f>H10+1</f>
        <v>45180</v>
      </c>
      <c r="C13" s="33">
        <f>B13+1</f>
        <v>45181</v>
      </c>
      <c r="D13" s="33">
        <f t="shared" ref="D13:G28" si="1">C13+1</f>
        <v>45182</v>
      </c>
      <c r="E13" s="33">
        <f t="shared" si="1"/>
        <v>45183</v>
      </c>
      <c r="F13" s="33">
        <f t="shared" si="1"/>
        <v>45184</v>
      </c>
      <c r="G13" s="33">
        <f t="shared" si="1"/>
        <v>45185</v>
      </c>
      <c r="H13" s="54">
        <f>G13+1</f>
        <v>45186</v>
      </c>
      <c r="I13" s="102"/>
      <c r="J13" s="103"/>
      <c r="K13" s="104"/>
      <c r="L13" s="88"/>
      <c r="M13" s="89"/>
      <c r="N13" s="7"/>
    </row>
    <row r="14" spans="1:14" ht="42" customHeight="1" x14ac:dyDescent="0.4">
      <c r="A14" s="67" t="s">
        <v>45</v>
      </c>
      <c r="B14" s="34"/>
      <c r="C14" s="34"/>
      <c r="D14" s="34"/>
      <c r="E14" s="34"/>
      <c r="F14" s="34"/>
      <c r="G14" s="34"/>
      <c r="H14" s="34"/>
      <c r="I14" s="51"/>
      <c r="J14" s="44"/>
      <c r="L14" s="88"/>
      <c r="M14" s="89"/>
      <c r="N14" s="7"/>
    </row>
    <row r="15" spans="1:14" ht="42" customHeight="1" x14ac:dyDescent="0.4">
      <c r="A15" s="22" t="s">
        <v>29</v>
      </c>
      <c r="B15" s="34"/>
      <c r="C15" s="34"/>
      <c r="D15" s="34"/>
      <c r="E15" s="34"/>
      <c r="F15" s="34"/>
      <c r="G15" s="34"/>
      <c r="H15" s="34"/>
      <c r="I15" s="46">
        <f>SUM(B15:H15)</f>
        <v>0</v>
      </c>
      <c r="J15" s="47" t="str">
        <f>IF(I15&lt;100,"100回未満","100回以上")</f>
        <v>100回未満</v>
      </c>
      <c r="K15" s="48" t="str">
        <f>IF(COUNTIF(B14:H14,"○")&gt;0,"実施","―")</f>
        <v>―</v>
      </c>
      <c r="L15" s="88"/>
      <c r="M15" s="89"/>
      <c r="N15" s="7" t="str">
        <f>IF(I15&lt;100,IF(OR(J15="100回以上",J15="150回以上"),"エラー。接種回数と回数区分が一致しません",""),IF(I15&lt;150,IF(OR(J15="100回未満",J15="150回以上"),"エラー。接種回数と回数区分が一致しません",""),IF(J15="100回未満","エラー。接種回数と回数区分が一致しません","")))</f>
        <v/>
      </c>
    </row>
    <row r="16" spans="1:14" ht="42" customHeight="1" x14ac:dyDescent="0.4">
      <c r="A16" s="66"/>
      <c r="B16" s="54">
        <f>H13+1</f>
        <v>45187</v>
      </c>
      <c r="C16" s="33">
        <f>B16+1</f>
        <v>45188</v>
      </c>
      <c r="D16" s="33">
        <f t="shared" si="1"/>
        <v>45189</v>
      </c>
      <c r="E16" s="33">
        <f t="shared" si="1"/>
        <v>45190</v>
      </c>
      <c r="F16" s="33">
        <f t="shared" si="1"/>
        <v>45191</v>
      </c>
      <c r="G16" s="54">
        <f t="shared" si="1"/>
        <v>45192</v>
      </c>
      <c r="H16" s="54">
        <f>G16+1</f>
        <v>45193</v>
      </c>
      <c r="I16" s="102"/>
      <c r="J16" s="103"/>
      <c r="K16" s="104"/>
      <c r="L16" s="88"/>
      <c r="M16" s="89"/>
      <c r="N16" s="7"/>
    </row>
    <row r="17" spans="1:14" ht="42" customHeight="1" x14ac:dyDescent="0.4">
      <c r="A17" s="67" t="s">
        <v>45</v>
      </c>
      <c r="B17" s="34"/>
      <c r="C17" s="34"/>
      <c r="D17" s="34"/>
      <c r="E17" s="34"/>
      <c r="F17" s="34"/>
      <c r="G17" s="34"/>
      <c r="H17" s="34"/>
      <c r="I17" s="51"/>
      <c r="J17" s="44"/>
      <c r="L17" s="88"/>
      <c r="M17" s="89"/>
      <c r="N17" s="7"/>
    </row>
    <row r="18" spans="1:14" ht="42" customHeight="1" x14ac:dyDescent="0.4">
      <c r="A18" s="22" t="s">
        <v>29</v>
      </c>
      <c r="B18" s="34"/>
      <c r="C18" s="34"/>
      <c r="D18" s="34"/>
      <c r="E18" s="34"/>
      <c r="F18" s="34"/>
      <c r="G18" s="34"/>
      <c r="H18" s="34"/>
      <c r="I18" s="46">
        <f>SUM(B18:H18)</f>
        <v>0</v>
      </c>
      <c r="J18" s="47" t="str">
        <f>IF(I18&lt;100,"100回未満","100回以上")</f>
        <v>100回未満</v>
      </c>
      <c r="K18" s="48" t="str">
        <f>IF(COUNTIF(B17:H17,"○")&gt;0,"実施","―")</f>
        <v>―</v>
      </c>
      <c r="L18" s="88"/>
      <c r="M18" s="89"/>
      <c r="N18" s="7" t="str">
        <f>IF(I18&lt;100,IF(OR(J18="100回以上",J18="150回以上"),"エラー。接種回数と回数区分が一致しません",""),IF(I18&lt;150,IF(OR(J18="100回未満",J18="150回以上"),"エラー。接種回数と回数区分が一致しません",""),IF(J18="100回未満","エラー。接種回数と回数区分が一致しません","")))</f>
        <v/>
      </c>
    </row>
    <row r="19" spans="1:14" ht="42" customHeight="1" x14ac:dyDescent="0.4">
      <c r="A19" s="66"/>
      <c r="B19" s="33">
        <f>H16+1</f>
        <v>45194</v>
      </c>
      <c r="C19" s="33">
        <f>B19+1</f>
        <v>45195</v>
      </c>
      <c r="D19" s="33">
        <f t="shared" si="1"/>
        <v>45196</v>
      </c>
      <c r="E19" s="33">
        <f t="shared" si="1"/>
        <v>45197</v>
      </c>
      <c r="F19" s="33">
        <f t="shared" si="1"/>
        <v>45198</v>
      </c>
      <c r="G19" s="33">
        <f t="shared" si="1"/>
        <v>45199</v>
      </c>
      <c r="H19" s="54">
        <f>G19+1</f>
        <v>45200</v>
      </c>
      <c r="I19" s="102"/>
      <c r="J19" s="103"/>
      <c r="K19" s="104"/>
      <c r="L19" s="88"/>
      <c r="M19" s="89"/>
      <c r="N19" s="7"/>
    </row>
    <row r="20" spans="1:14" ht="42" customHeight="1" x14ac:dyDescent="0.4">
      <c r="A20" s="67" t="s">
        <v>45</v>
      </c>
      <c r="B20" s="34"/>
      <c r="C20" s="34"/>
      <c r="D20" s="34"/>
      <c r="E20" s="34"/>
      <c r="F20" s="34"/>
      <c r="G20" s="34"/>
      <c r="H20" s="34"/>
      <c r="I20" s="51"/>
      <c r="J20" s="44"/>
      <c r="L20" s="88"/>
      <c r="M20" s="89"/>
      <c r="N20" s="7"/>
    </row>
    <row r="21" spans="1:14" ht="42" customHeight="1" x14ac:dyDescent="0.4">
      <c r="A21" s="22" t="s">
        <v>29</v>
      </c>
      <c r="B21" s="34"/>
      <c r="C21" s="34"/>
      <c r="D21" s="34"/>
      <c r="E21" s="34"/>
      <c r="F21" s="34"/>
      <c r="G21" s="34"/>
      <c r="H21" s="34"/>
      <c r="I21" s="46">
        <f>SUM(B21:H21)</f>
        <v>0</v>
      </c>
      <c r="J21" s="47" t="str">
        <f>IF(I21&lt;100,"100回未満","100回以上")</f>
        <v>100回未満</v>
      </c>
      <c r="K21" s="48" t="str">
        <f>IF(COUNTIF(B20:H20,"○")&gt;0,"実施","―")</f>
        <v>―</v>
      </c>
      <c r="L21" s="88"/>
      <c r="M21" s="89"/>
      <c r="N21" s="7"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row>
    <row r="22" spans="1:14" ht="42" customHeight="1" x14ac:dyDescent="0.4">
      <c r="A22" s="66"/>
      <c r="B22" s="33">
        <f>H19+1</f>
        <v>45201</v>
      </c>
      <c r="C22" s="33">
        <f>B22+1</f>
        <v>45202</v>
      </c>
      <c r="D22" s="33">
        <f t="shared" si="1"/>
        <v>45203</v>
      </c>
      <c r="E22" s="33">
        <f t="shared" si="1"/>
        <v>45204</v>
      </c>
      <c r="F22" s="33">
        <f t="shared" si="1"/>
        <v>45205</v>
      </c>
      <c r="G22" s="33">
        <f t="shared" si="1"/>
        <v>45206</v>
      </c>
      <c r="H22" s="54">
        <f>G22+1</f>
        <v>45207</v>
      </c>
      <c r="I22" s="102"/>
      <c r="J22" s="103"/>
      <c r="K22" s="104"/>
      <c r="L22" s="88"/>
      <c r="M22" s="89"/>
      <c r="N22" s="7"/>
    </row>
    <row r="23" spans="1:14" ht="42" customHeight="1" x14ac:dyDescent="0.4">
      <c r="A23" s="67" t="s">
        <v>45</v>
      </c>
      <c r="B23" s="34"/>
      <c r="C23" s="34"/>
      <c r="D23" s="34"/>
      <c r="E23" s="34"/>
      <c r="F23" s="34"/>
      <c r="G23" s="34"/>
      <c r="H23" s="34"/>
      <c r="I23" s="51"/>
      <c r="J23" s="44"/>
      <c r="L23" s="88"/>
      <c r="M23" s="89"/>
      <c r="N23" s="7"/>
    </row>
    <row r="24" spans="1:14" ht="42" customHeight="1" x14ac:dyDescent="0.4">
      <c r="A24" s="22" t="s">
        <v>29</v>
      </c>
      <c r="B24" s="34"/>
      <c r="C24" s="34"/>
      <c r="D24" s="34"/>
      <c r="E24" s="34"/>
      <c r="F24" s="34"/>
      <c r="G24" s="34"/>
      <c r="H24" s="34"/>
      <c r="I24" s="46">
        <f>SUM(B24:H24)</f>
        <v>0</v>
      </c>
      <c r="J24" s="47" t="str">
        <f>IF(I24&lt;100,"100回未満","100回以上")</f>
        <v>100回未満</v>
      </c>
      <c r="K24" s="48" t="str">
        <f>IF(COUNTIF(B23:H23,"○")&gt;0,"実施","―")</f>
        <v>―</v>
      </c>
      <c r="L24" s="88"/>
      <c r="M24" s="89"/>
      <c r="N24" s="7" t="str">
        <f>IF(I24&lt;100,IF(OR(J24="100回以上",J24="150回以上"),"エラー。接種回数と回数区分が一致しません",""),IF(I24&lt;150,IF(OR(J24="100回未満",J24="150回以上"),"エラー。接種回数と回数区分が一致しません",""),IF(J24="100回未満","エラー。接種回数と回数区分が一致しません","")))</f>
        <v/>
      </c>
    </row>
    <row r="25" spans="1:14" ht="42" customHeight="1" x14ac:dyDescent="0.4">
      <c r="A25" s="66"/>
      <c r="B25" s="54">
        <f>H22+1</f>
        <v>45208</v>
      </c>
      <c r="C25" s="33">
        <f>B25+1</f>
        <v>45209</v>
      </c>
      <c r="D25" s="33">
        <f t="shared" si="1"/>
        <v>45210</v>
      </c>
      <c r="E25" s="33">
        <f t="shared" si="1"/>
        <v>45211</v>
      </c>
      <c r="F25" s="33">
        <f t="shared" si="1"/>
        <v>45212</v>
      </c>
      <c r="G25" s="33">
        <f t="shared" si="1"/>
        <v>45213</v>
      </c>
      <c r="H25" s="54">
        <f>G25+1</f>
        <v>45214</v>
      </c>
      <c r="I25" s="102"/>
      <c r="J25" s="103"/>
      <c r="K25" s="104"/>
      <c r="L25" s="88"/>
      <c r="M25" s="89"/>
      <c r="N25" s="7"/>
    </row>
    <row r="26" spans="1:14" ht="42" customHeight="1" x14ac:dyDescent="0.4">
      <c r="A26" s="67" t="s">
        <v>45</v>
      </c>
      <c r="B26" s="34"/>
      <c r="C26" s="34"/>
      <c r="D26" s="34"/>
      <c r="E26" s="34"/>
      <c r="F26" s="34"/>
      <c r="G26" s="34"/>
      <c r="H26" s="34"/>
      <c r="I26" s="51"/>
      <c r="J26" s="44"/>
      <c r="L26" s="88"/>
      <c r="M26" s="89"/>
      <c r="N26" s="7"/>
    </row>
    <row r="27" spans="1:14" ht="42" customHeight="1" x14ac:dyDescent="0.4">
      <c r="A27" s="22" t="s">
        <v>29</v>
      </c>
      <c r="B27" s="34"/>
      <c r="C27" s="34"/>
      <c r="D27" s="34"/>
      <c r="E27" s="34"/>
      <c r="F27" s="34"/>
      <c r="G27" s="34"/>
      <c r="H27" s="34"/>
      <c r="I27" s="46">
        <f>SUM(B27:H27)</f>
        <v>0</v>
      </c>
      <c r="J27" s="47" t="str">
        <f>IF(I27&lt;100,"100回未満","100回以上")</f>
        <v>100回未満</v>
      </c>
      <c r="K27" s="48" t="str">
        <f>IF(COUNTIF(B26:H26,"○")&gt;0,"実施","―")</f>
        <v>―</v>
      </c>
      <c r="L27" s="88"/>
      <c r="M27" s="89"/>
      <c r="N27" s="7" t="str">
        <f>IF(I27&lt;100,IF(OR(J27="100回以上",J27="150回以上"),"エラー。接種回数と回数区分が一致しません",""),IF(I27&lt;150,IF(OR(J27="100回未満",J27="150回以上"),"エラー。接種回数と回数区分が一致しません",""),IF(J27="100回未満","エラー。接種回数と回数区分が一致しません","")))</f>
        <v/>
      </c>
    </row>
    <row r="28" spans="1:14" ht="42" customHeight="1" x14ac:dyDescent="0.4">
      <c r="A28" s="66"/>
      <c r="B28" s="33">
        <f>H25+1</f>
        <v>45215</v>
      </c>
      <c r="C28" s="33">
        <f>B28+1</f>
        <v>45216</v>
      </c>
      <c r="D28" s="33">
        <f t="shared" si="1"/>
        <v>45217</v>
      </c>
      <c r="E28" s="33">
        <f t="shared" si="1"/>
        <v>45218</v>
      </c>
      <c r="F28" s="33">
        <f t="shared" si="1"/>
        <v>45219</v>
      </c>
      <c r="G28" s="33">
        <f t="shared" si="1"/>
        <v>45220</v>
      </c>
      <c r="H28" s="54">
        <f>G28+1</f>
        <v>45221</v>
      </c>
      <c r="I28" s="102"/>
      <c r="J28" s="103"/>
      <c r="K28" s="104"/>
      <c r="L28" s="88"/>
      <c r="M28" s="89"/>
      <c r="N28" s="7"/>
    </row>
    <row r="29" spans="1:14" ht="42" customHeight="1" x14ac:dyDescent="0.4">
      <c r="A29" s="67" t="s">
        <v>45</v>
      </c>
      <c r="B29" s="34"/>
      <c r="C29" s="34"/>
      <c r="D29" s="34"/>
      <c r="E29" s="34"/>
      <c r="F29" s="34"/>
      <c r="G29" s="34"/>
      <c r="H29" s="34"/>
      <c r="I29" s="51"/>
      <c r="J29" s="44"/>
      <c r="L29" s="88"/>
      <c r="M29" s="89"/>
      <c r="N29" s="7"/>
    </row>
    <row r="30" spans="1:14" ht="42" customHeight="1" x14ac:dyDescent="0.4">
      <c r="A30" s="22" t="s">
        <v>29</v>
      </c>
      <c r="B30" s="34"/>
      <c r="C30" s="34"/>
      <c r="D30" s="34"/>
      <c r="E30" s="34"/>
      <c r="F30" s="34"/>
      <c r="G30" s="34"/>
      <c r="H30" s="34"/>
      <c r="I30" s="46">
        <f>SUM(B30:H30)</f>
        <v>0</v>
      </c>
      <c r="J30" s="47" t="str">
        <f>IF(I30&lt;100,"100回未満","100回以上")</f>
        <v>100回未満</v>
      </c>
      <c r="K30" s="48" t="str">
        <f>IF(COUNTIF(B29:H29,"○")&gt;0,"実施","―")</f>
        <v>―</v>
      </c>
      <c r="L30" s="88"/>
      <c r="M30" s="89"/>
      <c r="N30" s="7" t="str">
        <f>IF(I30&lt;100,IF(OR(J30="100回以上",J30="150回以上"),"エラー。接種回数と回数区分が一致しません",""),IF(I30&lt;150,IF(OR(J30="100回未満",J30="150回以上"),"エラー。接種回数と回数区分が一致しません",""),IF(J30="100回未満","エラー。接種回数と回数区分が一致しません","")))</f>
        <v/>
      </c>
    </row>
    <row r="31" spans="1:14" ht="42" customHeight="1" x14ac:dyDescent="0.4">
      <c r="A31" s="66"/>
      <c r="B31" s="33">
        <f>H28+1</f>
        <v>45222</v>
      </c>
      <c r="C31" s="33">
        <f>B31+1</f>
        <v>45223</v>
      </c>
      <c r="D31" s="33">
        <f t="shared" ref="D31:H31" si="2">C31+1</f>
        <v>45224</v>
      </c>
      <c r="E31" s="33">
        <f t="shared" si="2"/>
        <v>45225</v>
      </c>
      <c r="F31" s="33">
        <f t="shared" si="2"/>
        <v>45226</v>
      </c>
      <c r="G31" s="33">
        <f t="shared" si="2"/>
        <v>45227</v>
      </c>
      <c r="H31" s="54">
        <f t="shared" si="2"/>
        <v>45228</v>
      </c>
      <c r="I31" s="102"/>
      <c r="J31" s="103"/>
      <c r="K31" s="104"/>
      <c r="L31" s="88"/>
      <c r="M31" s="89"/>
      <c r="N31" s="7"/>
    </row>
    <row r="32" spans="1:14" ht="42" customHeight="1" x14ac:dyDescent="0.4">
      <c r="A32" s="67" t="s">
        <v>45</v>
      </c>
      <c r="B32" s="34"/>
      <c r="C32" s="34"/>
      <c r="D32" s="34"/>
      <c r="E32" s="34"/>
      <c r="F32" s="34"/>
      <c r="G32" s="34"/>
      <c r="H32" s="34"/>
      <c r="I32" s="51"/>
      <c r="J32" s="44"/>
      <c r="L32" s="88"/>
      <c r="M32" s="89"/>
      <c r="N32" s="7"/>
    </row>
    <row r="33" spans="1:14" ht="42" customHeight="1" x14ac:dyDescent="0.4">
      <c r="A33" s="22" t="s">
        <v>29</v>
      </c>
      <c r="B33" s="34"/>
      <c r="C33" s="34"/>
      <c r="D33" s="34"/>
      <c r="E33" s="34"/>
      <c r="F33" s="34"/>
      <c r="G33" s="34"/>
      <c r="H33" s="34"/>
      <c r="I33" s="46">
        <f>SUM(B33:H33)</f>
        <v>0</v>
      </c>
      <c r="J33" s="47" t="str">
        <f>IF(I33&lt;100,"100回未満","100回以上")</f>
        <v>100回未満</v>
      </c>
      <c r="K33" s="48" t="str">
        <f>IF(COUNTIF(B32:G32,"○")&gt;0,"実施","―")</f>
        <v>―</v>
      </c>
      <c r="L33" s="88"/>
      <c r="M33" s="89"/>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42" customHeight="1" x14ac:dyDescent="0.4">
      <c r="A34" s="66"/>
      <c r="B34" s="33">
        <f>H31+1</f>
        <v>45229</v>
      </c>
      <c r="C34" s="33">
        <f>B34+1</f>
        <v>45230</v>
      </c>
      <c r="D34" s="33">
        <f t="shared" ref="D34:H34" si="3">C34+1</f>
        <v>45231</v>
      </c>
      <c r="E34" s="33">
        <f t="shared" si="3"/>
        <v>45232</v>
      </c>
      <c r="F34" s="33">
        <f t="shared" si="3"/>
        <v>45233</v>
      </c>
      <c r="G34" s="33">
        <f t="shared" si="3"/>
        <v>45234</v>
      </c>
      <c r="H34" s="54">
        <f t="shared" si="3"/>
        <v>45235</v>
      </c>
      <c r="I34" s="102"/>
      <c r="J34" s="103"/>
      <c r="K34" s="104"/>
      <c r="L34" s="88"/>
      <c r="M34" s="89"/>
      <c r="N34" s="7"/>
    </row>
    <row r="35" spans="1:14" ht="42" customHeight="1" x14ac:dyDescent="0.4">
      <c r="A35" s="67" t="s">
        <v>45</v>
      </c>
      <c r="B35" s="34"/>
      <c r="C35" s="34"/>
      <c r="D35" s="34"/>
      <c r="E35" s="34"/>
      <c r="F35" s="34"/>
      <c r="G35" s="34"/>
      <c r="H35" s="34"/>
      <c r="I35" s="51"/>
      <c r="J35" s="44"/>
      <c r="L35" s="88"/>
      <c r="M35" s="89"/>
      <c r="N35" s="7"/>
    </row>
    <row r="36" spans="1:14" ht="42" customHeight="1" x14ac:dyDescent="0.4">
      <c r="A36" s="22" t="s">
        <v>29</v>
      </c>
      <c r="B36" s="34"/>
      <c r="C36" s="34"/>
      <c r="D36" s="34"/>
      <c r="E36" s="34"/>
      <c r="F36" s="34"/>
      <c r="G36" s="34"/>
      <c r="H36" s="34"/>
      <c r="I36" s="43">
        <f>SUM(B36:H36)</f>
        <v>0</v>
      </c>
      <c r="J36" s="87" t="str">
        <f>IF(I36&lt;100,"100回未満","100回以上")</f>
        <v>100回未満</v>
      </c>
      <c r="K36" s="49" t="str">
        <f>IF(COUNTIF(B35:G35,"○")&gt;0,"実施","―")</f>
        <v>―</v>
      </c>
      <c r="L36" s="88"/>
      <c r="M36" s="89"/>
      <c r="N36" s="7" t="str">
        <f>IF(I36&lt;100,IF(OR(J36="100回以上",J36="150回以上"),"エラー。接種回数と回数区分が一致しません",""),IF(I36&lt;150,IF(OR(J36="100回未満",J36="150回以上"),"エラー。接種回数と回数区分が一致しません",""),IF(J36="100回未満","エラー。接種回数と回数区分が一致しません","")))</f>
        <v/>
      </c>
    </row>
    <row r="37" spans="1:14" ht="66.75" customHeight="1" x14ac:dyDescent="0.4">
      <c r="A37" s="30"/>
      <c r="B37" s="31"/>
      <c r="C37" s="31"/>
      <c r="D37" s="31"/>
      <c r="E37" s="31"/>
      <c r="F37" s="31"/>
      <c r="G37" s="31"/>
      <c r="H37" s="31"/>
      <c r="I37" s="31"/>
      <c r="J37" s="31"/>
      <c r="K37" s="31"/>
      <c r="L37" s="32"/>
      <c r="M37" s="32"/>
      <c r="N37" s="7"/>
    </row>
    <row r="38" spans="1:14" ht="63.75" customHeight="1" x14ac:dyDescent="0.4">
      <c r="A38" s="17"/>
      <c r="B38" s="17"/>
      <c r="D38" s="105" t="s">
        <v>33</v>
      </c>
      <c r="E38" s="105"/>
      <c r="F38" s="105"/>
      <c r="G38" s="105"/>
      <c r="H38" s="105"/>
      <c r="I38" s="106">
        <f>SUM(I12,I15,I18,I21,I24,I27,I30,I33,I36)</f>
        <v>0</v>
      </c>
      <c r="J38" s="107"/>
      <c r="K38" s="17"/>
      <c r="L38" s="17"/>
      <c r="M38" s="7"/>
    </row>
    <row r="39" spans="1:14" ht="103.5" customHeight="1" x14ac:dyDescent="0.4">
      <c r="A39" s="17"/>
      <c r="B39" s="17"/>
      <c r="J39" s="17"/>
      <c r="K39" s="17"/>
      <c r="L39" s="17"/>
      <c r="M39" s="7"/>
    </row>
    <row r="40" spans="1:14" ht="35.25" x14ac:dyDescent="0.4">
      <c r="A40" s="24"/>
      <c r="B40" s="24"/>
      <c r="C40" s="24"/>
      <c r="D40" s="24"/>
      <c r="E40" s="24"/>
      <c r="F40" s="24"/>
      <c r="G40" s="24"/>
      <c r="H40" s="24"/>
      <c r="I40" s="28"/>
      <c r="J40" s="28"/>
      <c r="K40" s="24"/>
      <c r="L40" s="24"/>
      <c r="N40" s="80" t="s">
        <v>66</v>
      </c>
    </row>
    <row r="41" spans="1:14" ht="35.25" x14ac:dyDescent="0.4">
      <c r="A41" s="24"/>
      <c r="B41" s="24"/>
      <c r="C41" s="24"/>
      <c r="D41" s="24"/>
      <c r="E41" s="24"/>
      <c r="F41" s="24"/>
      <c r="G41" s="24"/>
      <c r="H41" s="24"/>
      <c r="I41" s="28"/>
      <c r="J41" s="28"/>
      <c r="K41" s="24"/>
      <c r="L41" s="24"/>
      <c r="N41" s="27"/>
    </row>
    <row r="42" spans="1:14" ht="46.9" customHeight="1" x14ac:dyDescent="0.4">
      <c r="A42" s="110" t="s">
        <v>63</v>
      </c>
      <c r="B42" s="110"/>
      <c r="C42" s="110"/>
      <c r="D42" s="110"/>
      <c r="E42" s="110"/>
      <c r="F42" s="110"/>
      <c r="G42" s="110"/>
      <c r="H42" s="110"/>
      <c r="I42" s="110"/>
      <c r="J42" s="110"/>
      <c r="K42" s="110"/>
      <c r="L42" s="110"/>
      <c r="M42" s="110"/>
      <c r="N42" s="8"/>
    </row>
    <row r="43" spans="1:14" ht="15" customHeight="1" x14ac:dyDescent="0.4">
      <c r="A43" s="24"/>
      <c r="B43" s="24"/>
      <c r="C43" s="24"/>
      <c r="D43" s="24"/>
      <c r="E43" s="24"/>
      <c r="F43" s="24"/>
      <c r="G43" s="24"/>
      <c r="H43" s="24"/>
      <c r="I43" s="28"/>
      <c r="J43" s="24"/>
      <c r="K43" s="24"/>
      <c r="L43" s="24"/>
      <c r="M43" s="24"/>
    </row>
    <row r="44" spans="1:14" ht="30.75" customHeight="1" x14ac:dyDescent="0.4">
      <c r="A44" s="24"/>
      <c r="B44" s="24"/>
      <c r="C44" s="24"/>
      <c r="D44" s="24"/>
      <c r="E44" s="24"/>
      <c r="F44" s="24"/>
      <c r="G44" s="24"/>
      <c r="H44" s="24"/>
      <c r="I44" s="28"/>
      <c r="J44" s="24"/>
      <c r="K44" s="118" t="s">
        <v>60</v>
      </c>
      <c r="L44" s="118"/>
      <c r="M44" s="118"/>
    </row>
    <row r="45" spans="1:14" ht="22.5" customHeight="1" x14ac:dyDescent="0.4">
      <c r="A45" s="76"/>
      <c r="B45" s="76"/>
      <c r="C45" s="76"/>
      <c r="D45" s="76"/>
      <c r="E45" s="76"/>
      <c r="F45" s="76"/>
      <c r="G45" s="76"/>
      <c r="H45" s="76"/>
      <c r="I45" s="76"/>
      <c r="J45" s="76"/>
      <c r="K45" s="76"/>
      <c r="L45" s="76"/>
      <c r="M45" s="76"/>
      <c r="N45" s="8"/>
    </row>
    <row r="46" spans="1:14" ht="30.75" customHeight="1" x14ac:dyDescent="0.4">
      <c r="A46" s="14" t="s">
        <v>71</v>
      </c>
      <c r="B46" s="55"/>
      <c r="C46" s="55"/>
      <c r="D46" s="55"/>
      <c r="E46" s="55"/>
      <c r="F46" s="55"/>
      <c r="G46" s="55"/>
      <c r="H46" s="55"/>
      <c r="I46" s="28"/>
      <c r="J46" s="24"/>
      <c r="K46" s="55"/>
      <c r="L46" s="55"/>
      <c r="M46" s="55"/>
    </row>
    <row r="47" spans="1:14" ht="31.5" customHeight="1" x14ac:dyDescent="0.4">
      <c r="A47" s="55"/>
      <c r="B47" s="55"/>
      <c r="C47" s="55"/>
      <c r="D47" s="55"/>
      <c r="E47" s="55"/>
      <c r="F47" s="55"/>
      <c r="G47" s="55"/>
      <c r="H47" s="55"/>
      <c r="I47" s="55"/>
      <c r="J47" s="55"/>
      <c r="K47" s="55"/>
      <c r="L47" s="55"/>
      <c r="M47" s="55"/>
    </row>
    <row r="48" spans="1:14" ht="33.75" customHeight="1" x14ac:dyDescent="0.4">
      <c r="A48" s="55"/>
      <c r="B48" s="55"/>
      <c r="C48" s="55"/>
      <c r="D48" s="55"/>
      <c r="E48" s="55"/>
      <c r="F48" s="55"/>
      <c r="G48" s="55"/>
      <c r="H48" s="64" t="s">
        <v>27</v>
      </c>
      <c r="I48" s="26"/>
      <c r="J48" s="64"/>
      <c r="K48" s="64" t="str">
        <f>B2</f>
        <v>医療機関○○クリニック</v>
      </c>
      <c r="L48" s="64"/>
      <c r="M48" s="64"/>
      <c r="N48" s="1"/>
    </row>
    <row r="49" spans="1:14" ht="33.75" customHeight="1" x14ac:dyDescent="0.4">
      <c r="A49" s="55"/>
      <c r="B49" s="55"/>
      <c r="C49" s="55"/>
      <c r="D49" s="55"/>
      <c r="E49" s="55"/>
      <c r="F49" s="55"/>
      <c r="G49" s="55"/>
      <c r="H49" s="64" t="s">
        <v>10</v>
      </c>
      <c r="I49" s="26"/>
      <c r="J49" s="64"/>
      <c r="K49" s="119"/>
      <c r="L49" s="119"/>
      <c r="M49" s="119"/>
      <c r="N49" s="1"/>
    </row>
    <row r="50" spans="1:14" ht="33.75" customHeight="1" x14ac:dyDescent="0.4">
      <c r="A50" s="55"/>
      <c r="B50" s="55"/>
      <c r="C50" s="55"/>
      <c r="D50" s="55"/>
      <c r="E50" s="55"/>
      <c r="F50" s="55"/>
      <c r="G50" s="55"/>
      <c r="H50" s="64" t="s">
        <v>58</v>
      </c>
      <c r="I50" s="26"/>
      <c r="J50" s="64"/>
      <c r="K50" s="119"/>
      <c r="L50" s="119"/>
      <c r="M50" s="119"/>
      <c r="N50" s="1"/>
    </row>
    <row r="51" spans="1:14" ht="33.75" customHeight="1" x14ac:dyDescent="0.4">
      <c r="A51" s="55"/>
      <c r="B51" s="55"/>
      <c r="C51" s="55"/>
      <c r="D51" s="55"/>
      <c r="E51" s="55"/>
      <c r="F51" s="55"/>
      <c r="G51" s="55"/>
      <c r="H51" s="64" t="s">
        <v>11</v>
      </c>
      <c r="I51" s="26"/>
      <c r="J51" s="64"/>
      <c r="K51" s="119"/>
      <c r="L51" s="119"/>
      <c r="M51" s="119"/>
      <c r="N51" s="1"/>
    </row>
    <row r="52" spans="1:14" ht="33.75" customHeight="1" x14ac:dyDescent="0.4">
      <c r="A52" s="55"/>
      <c r="B52" s="55"/>
      <c r="C52" s="55"/>
      <c r="D52" s="55"/>
      <c r="E52" s="55"/>
      <c r="F52" s="55"/>
      <c r="G52" s="55"/>
      <c r="H52" s="64" t="s">
        <v>57</v>
      </c>
      <c r="I52" s="26"/>
      <c r="J52" s="64"/>
      <c r="K52" s="119"/>
      <c r="L52" s="119"/>
      <c r="M52" s="119"/>
      <c r="N52" s="1"/>
    </row>
    <row r="53" spans="1:14" ht="33.75" customHeight="1" x14ac:dyDescent="0.4">
      <c r="A53" s="55"/>
      <c r="B53" s="55"/>
      <c r="C53" s="55"/>
      <c r="D53" s="55"/>
      <c r="E53" s="55"/>
      <c r="F53" s="55"/>
      <c r="G53" s="55"/>
      <c r="H53" s="55"/>
      <c r="I53" s="55"/>
      <c r="J53" s="55"/>
      <c r="K53" s="55"/>
      <c r="L53" s="55"/>
      <c r="M53" s="55"/>
    </row>
    <row r="54" spans="1:14" ht="18" customHeight="1" x14ac:dyDescent="0.4">
      <c r="A54" s="9"/>
      <c r="B54" s="9"/>
      <c r="C54" s="9"/>
      <c r="D54" s="9"/>
      <c r="E54" s="9"/>
      <c r="F54" s="9"/>
      <c r="G54" s="9"/>
      <c r="H54" s="9"/>
      <c r="I54" s="9"/>
      <c r="J54" s="9"/>
      <c r="K54" s="9"/>
      <c r="L54" s="9"/>
      <c r="M54" s="9"/>
    </row>
    <row r="55" spans="1:14" ht="14.25" customHeight="1" x14ac:dyDescent="0.4">
      <c r="A55" s="9"/>
      <c r="B55" s="9"/>
      <c r="C55" s="9"/>
      <c r="D55" s="9"/>
      <c r="E55" s="9"/>
      <c r="F55" s="9"/>
      <c r="G55" s="9"/>
      <c r="H55" s="9"/>
      <c r="I55" s="9"/>
      <c r="J55" s="9"/>
      <c r="K55" s="9"/>
      <c r="L55" s="9"/>
      <c r="M55" s="9"/>
    </row>
    <row r="56" spans="1:14" ht="14.25" customHeight="1" x14ac:dyDescent="0.4">
      <c r="A56" s="9"/>
      <c r="B56" s="9"/>
      <c r="C56" s="9"/>
      <c r="D56" s="9"/>
      <c r="E56" s="9"/>
      <c r="F56" s="9"/>
      <c r="G56" s="9"/>
      <c r="H56" s="9"/>
      <c r="I56" s="9"/>
      <c r="J56" s="9"/>
      <c r="K56" s="9"/>
      <c r="L56" s="9"/>
      <c r="M56" s="9"/>
    </row>
    <row r="57" spans="1:14" ht="14.25" customHeight="1" x14ac:dyDescent="0.4">
      <c r="A57" s="9"/>
      <c r="B57" s="9"/>
      <c r="C57" s="9"/>
      <c r="D57" s="9"/>
      <c r="E57" s="9"/>
      <c r="F57" s="9"/>
      <c r="G57" s="9"/>
      <c r="H57" s="9"/>
      <c r="I57" s="9"/>
      <c r="J57" s="9"/>
      <c r="K57" s="9"/>
      <c r="L57" s="9"/>
      <c r="M57" s="9"/>
    </row>
    <row r="58" spans="1:14" ht="75" customHeight="1" x14ac:dyDescent="0.4">
      <c r="A58" s="117" t="s">
        <v>68</v>
      </c>
      <c r="B58" s="117"/>
      <c r="C58" s="117"/>
      <c r="D58" s="117"/>
      <c r="E58" s="117"/>
      <c r="F58" s="117"/>
      <c r="G58" s="117"/>
      <c r="H58" s="117"/>
      <c r="I58" s="117"/>
      <c r="J58" s="117"/>
      <c r="K58" s="117"/>
      <c r="L58" s="117"/>
      <c r="M58" s="117"/>
      <c r="N58" s="77"/>
    </row>
    <row r="59" spans="1:14" x14ac:dyDescent="0.4">
      <c r="B59" s="5"/>
      <c r="C59" s="5"/>
      <c r="D59" s="5"/>
      <c r="E59" s="5"/>
      <c r="F59" s="5"/>
      <c r="G59" s="5"/>
      <c r="H59" s="5"/>
    </row>
    <row r="60" spans="1:14" x14ac:dyDescent="0.4">
      <c r="B60" s="2"/>
      <c r="C60" s="1"/>
      <c r="D60" s="1"/>
      <c r="E60" s="3"/>
      <c r="F60" s="3"/>
      <c r="G60" s="4"/>
      <c r="H60" s="4"/>
    </row>
    <row r="61" spans="1:14" ht="45.75" x14ac:dyDescent="0.9">
      <c r="B61" s="10" t="s">
        <v>12</v>
      </c>
      <c r="C61" s="11"/>
      <c r="D61" s="11"/>
      <c r="E61" s="116">
        <f>E81</f>
        <v>0</v>
      </c>
      <c r="F61" s="116"/>
      <c r="G61" s="116"/>
      <c r="H61" s="116"/>
      <c r="I61" s="116"/>
      <c r="J61" s="11"/>
      <c r="K61" s="7"/>
      <c r="L61" s="7"/>
    </row>
    <row r="63" spans="1:14" ht="30" customHeight="1" x14ac:dyDescent="0.4"/>
    <row r="64" spans="1:14" ht="35.25" x14ac:dyDescent="0.4">
      <c r="A64" s="24" t="s">
        <v>13</v>
      </c>
      <c r="B64" s="24"/>
      <c r="C64" s="24"/>
      <c r="D64" s="24"/>
      <c r="E64" s="24"/>
      <c r="F64" s="24"/>
      <c r="G64" s="24"/>
      <c r="H64" s="24"/>
      <c r="I64" s="24"/>
      <c r="J64" s="24"/>
      <c r="K64" s="24"/>
      <c r="L64" s="24"/>
      <c r="M64" s="24"/>
    </row>
    <row r="65" spans="1:13" ht="15" customHeight="1" x14ac:dyDescent="0.4">
      <c r="A65" s="24"/>
      <c r="B65" s="24"/>
      <c r="C65" s="24"/>
      <c r="D65" s="24"/>
      <c r="E65" s="24"/>
      <c r="F65" s="24"/>
      <c r="G65" s="24"/>
      <c r="H65" s="24"/>
      <c r="I65" s="24"/>
      <c r="J65" s="24"/>
      <c r="K65" s="24"/>
      <c r="L65" s="24"/>
      <c r="M65" s="55"/>
    </row>
    <row r="66" spans="1:13" ht="35.25" x14ac:dyDescent="0.4">
      <c r="A66" s="55" t="s">
        <v>69</v>
      </c>
      <c r="B66" s="55"/>
      <c r="C66" s="55"/>
      <c r="D66" s="55"/>
      <c r="E66" s="24"/>
      <c r="F66" s="24"/>
      <c r="G66" s="24"/>
      <c r="H66" s="24"/>
      <c r="I66" s="24"/>
      <c r="J66" s="24"/>
      <c r="K66" s="24"/>
      <c r="L66" s="24"/>
      <c r="M66" s="55"/>
    </row>
    <row r="67" spans="1:13" ht="38.25" x14ac:dyDescent="0.4">
      <c r="A67" s="55" t="s">
        <v>48</v>
      </c>
      <c r="B67" s="55"/>
      <c r="C67" s="55"/>
      <c r="D67" s="55"/>
      <c r="E67" s="24"/>
      <c r="F67" s="50">
        <f>COUNTIFS(J10:J36,"100回以上",K10:K36,"実施")</f>
        <v>0</v>
      </c>
      <c r="G67" s="55" t="s">
        <v>32</v>
      </c>
      <c r="I67" s="55"/>
      <c r="J67" s="55"/>
      <c r="K67" s="55"/>
      <c r="L67" s="55"/>
      <c r="M67" s="55"/>
    </row>
    <row r="68" spans="1:13" ht="35.25" x14ac:dyDescent="0.4">
      <c r="A68" s="53" t="s">
        <v>47</v>
      </c>
      <c r="B68" s="55"/>
      <c r="C68" s="55"/>
      <c r="D68" s="55"/>
      <c r="E68" s="24"/>
      <c r="F68" s="50"/>
      <c r="G68" s="55"/>
      <c r="I68" s="55"/>
      <c r="J68" s="55"/>
      <c r="K68" s="55"/>
      <c r="L68" s="55"/>
      <c r="M68" s="55"/>
    </row>
    <row r="69" spans="1:13" ht="30" customHeight="1" x14ac:dyDescent="0.4">
      <c r="A69" s="24"/>
      <c r="B69" s="24"/>
      <c r="C69" s="24"/>
      <c r="D69" s="24"/>
      <c r="E69" s="24"/>
      <c r="F69" s="24"/>
      <c r="G69" s="24"/>
      <c r="H69" s="12"/>
    </row>
    <row r="70" spans="1:13" ht="30.75" customHeight="1" x14ac:dyDescent="0.4">
      <c r="A70" s="23"/>
      <c r="B70" s="111" t="s">
        <v>9</v>
      </c>
      <c r="C70" s="111"/>
      <c r="D70" s="111"/>
      <c r="E70" s="112" t="s">
        <v>25</v>
      </c>
      <c r="F70" s="113"/>
      <c r="G70" s="113"/>
      <c r="H70" s="13"/>
    </row>
    <row r="71" spans="1:13" ht="38.25" customHeight="1" x14ac:dyDescent="0.4">
      <c r="A71" s="23"/>
      <c r="B71" s="114" t="s">
        <v>24</v>
      </c>
      <c r="C71" s="114"/>
      <c r="D71" s="114"/>
      <c r="E71" s="114" t="s">
        <v>31</v>
      </c>
      <c r="F71" s="115"/>
      <c r="G71" s="115"/>
      <c r="H71" s="13"/>
    </row>
    <row r="72" spans="1:13" ht="35.25" x14ac:dyDescent="0.4">
      <c r="A72" s="45">
        <v>45173</v>
      </c>
      <c r="B72" s="25"/>
      <c r="C72" s="108">
        <f>I12</f>
        <v>0</v>
      </c>
      <c r="D72" s="108"/>
      <c r="E72" s="109">
        <f>IF(AND($F$67&gt;=4,J12="100回以上",K12="実施"),C72*2000,0)</f>
        <v>0</v>
      </c>
      <c r="F72" s="109"/>
      <c r="G72" s="109"/>
    </row>
    <row r="73" spans="1:13" ht="35.25" x14ac:dyDescent="0.4">
      <c r="A73" s="45">
        <f t="shared" ref="A73:A80" si="4">A72+7</f>
        <v>45180</v>
      </c>
      <c r="B73" s="25"/>
      <c r="C73" s="108">
        <f>I15</f>
        <v>0</v>
      </c>
      <c r="D73" s="108"/>
      <c r="E73" s="109">
        <f>IF(AND($F$67&gt;=4,J15="100回以上",K15="実施"),C73*2000,0)</f>
        <v>0</v>
      </c>
      <c r="F73" s="109"/>
      <c r="G73" s="109"/>
    </row>
    <row r="74" spans="1:13" ht="35.25" x14ac:dyDescent="0.4">
      <c r="A74" s="45">
        <f t="shared" si="4"/>
        <v>45187</v>
      </c>
      <c r="B74" s="25"/>
      <c r="C74" s="108">
        <f>I18</f>
        <v>0</v>
      </c>
      <c r="D74" s="108"/>
      <c r="E74" s="109">
        <f>IF(AND($F$67&gt;=4,J18="100回以上",K18="実施"),C74*2000,0)</f>
        <v>0</v>
      </c>
      <c r="F74" s="109"/>
      <c r="G74" s="109"/>
    </row>
    <row r="75" spans="1:13" ht="35.25" x14ac:dyDescent="0.4">
      <c r="A75" s="45">
        <f t="shared" si="4"/>
        <v>45194</v>
      </c>
      <c r="B75" s="25"/>
      <c r="C75" s="108">
        <f>I21</f>
        <v>0</v>
      </c>
      <c r="D75" s="108"/>
      <c r="E75" s="109">
        <f>IF(AND($F$67&gt;=4,J21="100回以上",K21="実施"),C75*2000,0)</f>
        <v>0</v>
      </c>
      <c r="F75" s="109"/>
      <c r="G75" s="109"/>
    </row>
    <row r="76" spans="1:13" ht="35.25" x14ac:dyDescent="0.4">
      <c r="A76" s="45">
        <f t="shared" si="4"/>
        <v>45201</v>
      </c>
      <c r="B76" s="25"/>
      <c r="C76" s="108">
        <f>I24</f>
        <v>0</v>
      </c>
      <c r="D76" s="108"/>
      <c r="E76" s="109">
        <f>IF(AND($F$67&gt;=4,J24="100回以上",K24="実施"),C76*2000,0)</f>
        <v>0</v>
      </c>
      <c r="F76" s="109"/>
      <c r="G76" s="109"/>
    </row>
    <row r="77" spans="1:13" ht="35.25" x14ac:dyDescent="0.4">
      <c r="A77" s="45">
        <f t="shared" si="4"/>
        <v>45208</v>
      </c>
      <c r="B77" s="25"/>
      <c r="C77" s="108">
        <f>I27</f>
        <v>0</v>
      </c>
      <c r="D77" s="108"/>
      <c r="E77" s="109">
        <f>IF(AND($F$67&gt;=4,J27="100回以上",K27="実施"),C77*2000,0)</f>
        <v>0</v>
      </c>
      <c r="F77" s="109"/>
      <c r="G77" s="109"/>
    </row>
    <row r="78" spans="1:13" ht="35.25" x14ac:dyDescent="0.4">
      <c r="A78" s="45">
        <f t="shared" si="4"/>
        <v>45215</v>
      </c>
      <c r="B78" s="25"/>
      <c r="C78" s="108">
        <f>I30</f>
        <v>0</v>
      </c>
      <c r="D78" s="108"/>
      <c r="E78" s="109">
        <f>IF(AND($F$67&gt;=4,J30="100回以上",K30="実施"),C78*2000,0)</f>
        <v>0</v>
      </c>
      <c r="F78" s="109"/>
      <c r="G78" s="109"/>
    </row>
    <row r="79" spans="1:13" ht="35.25" x14ac:dyDescent="0.4">
      <c r="A79" s="45">
        <f t="shared" si="4"/>
        <v>45222</v>
      </c>
      <c r="B79" s="25"/>
      <c r="C79" s="108">
        <f>I33</f>
        <v>0</v>
      </c>
      <c r="D79" s="108"/>
      <c r="E79" s="109">
        <f>IF(AND($F$67&gt;=4,J33="100回以上",K33="実施"),C79*2000,0)</f>
        <v>0</v>
      </c>
      <c r="F79" s="109"/>
      <c r="G79" s="109"/>
    </row>
    <row r="80" spans="1:13" ht="35.25" x14ac:dyDescent="0.4">
      <c r="A80" s="78">
        <f t="shared" si="4"/>
        <v>45229</v>
      </c>
      <c r="B80" s="79"/>
      <c r="C80" s="120">
        <f>I36</f>
        <v>0</v>
      </c>
      <c r="D80" s="120"/>
      <c r="E80" s="109">
        <f>IF(AND($F$67&gt;=4,J36="100回以上",K36="実施"),C80*2000,0)</f>
        <v>0</v>
      </c>
      <c r="F80" s="109"/>
      <c r="G80" s="109"/>
    </row>
    <row r="81" spans="1:14" ht="35.25" x14ac:dyDescent="0.4">
      <c r="A81" s="25" t="s">
        <v>23</v>
      </c>
      <c r="B81" s="25"/>
      <c r="C81" s="108">
        <f>SUM(C72:D80)</f>
        <v>0</v>
      </c>
      <c r="D81" s="108"/>
      <c r="E81" s="123">
        <f>SUM(E72:G80)</f>
        <v>0</v>
      </c>
      <c r="F81" s="123"/>
      <c r="G81" s="123"/>
    </row>
    <row r="82" spans="1:14" ht="45" customHeight="1" x14ac:dyDescent="0.4">
      <c r="A82" s="53" t="s">
        <v>62</v>
      </c>
      <c r="B82" s="55"/>
      <c r="C82" s="55"/>
      <c r="D82" s="55"/>
      <c r="E82" s="124">
        <f ca="1">SUMIF(E72:G80,"&gt;0",C72:D80)</f>
        <v>0</v>
      </c>
      <c r="F82" s="124"/>
      <c r="G82" s="124"/>
    </row>
    <row r="83" spans="1:14" ht="27" customHeight="1" x14ac:dyDescent="0.4">
      <c r="A83" s="53"/>
      <c r="B83" s="55"/>
      <c r="C83" s="55"/>
      <c r="D83" s="55"/>
      <c r="E83" s="63"/>
      <c r="F83" s="63"/>
      <c r="G83" s="63"/>
      <c r="H83" s="63"/>
      <c r="I83" s="63"/>
      <c r="J83" s="63"/>
      <c r="K83" s="63"/>
      <c r="L83" s="61"/>
      <c r="M83" s="62"/>
    </row>
    <row r="84" spans="1:14" ht="35.25" x14ac:dyDescent="0.4">
      <c r="A84" s="24" t="s">
        <v>50</v>
      </c>
      <c r="B84" s="24"/>
      <c r="C84" s="24"/>
      <c r="D84" s="24"/>
      <c r="E84" s="24"/>
      <c r="F84" s="24"/>
      <c r="G84" s="24"/>
      <c r="H84" s="24"/>
      <c r="I84" s="55"/>
      <c r="J84" s="55"/>
      <c r="K84" s="55"/>
      <c r="L84" s="55"/>
      <c r="M84" s="56"/>
    </row>
    <row r="85" spans="1:14" ht="35.25" x14ac:dyDescent="0.4">
      <c r="A85" s="24"/>
      <c r="B85" s="121" t="s">
        <v>51</v>
      </c>
      <c r="C85" s="122"/>
      <c r="D85" s="72"/>
      <c r="E85" s="72"/>
      <c r="F85" s="72"/>
      <c r="G85" s="72"/>
      <c r="H85" s="72"/>
      <c r="I85" s="72"/>
      <c r="J85" s="72"/>
      <c r="K85" s="72"/>
      <c r="L85" s="72"/>
    </row>
    <row r="86" spans="1:14" ht="35.25" x14ac:dyDescent="0.4">
      <c r="A86" s="24"/>
      <c r="B86" s="121" t="s">
        <v>52</v>
      </c>
      <c r="C86" s="122"/>
      <c r="D86" s="72"/>
      <c r="E86" s="72"/>
      <c r="F86" s="72"/>
      <c r="G86" s="72"/>
      <c r="H86" s="72"/>
      <c r="I86" s="72"/>
      <c r="J86" s="72"/>
      <c r="K86" s="72"/>
      <c r="L86" s="72"/>
    </row>
    <row r="87" spans="1:14" ht="35.25" x14ac:dyDescent="0.4">
      <c r="A87" s="24"/>
      <c r="B87" s="121" t="s">
        <v>53</v>
      </c>
      <c r="C87" s="122"/>
      <c r="D87" s="72"/>
      <c r="E87" s="72"/>
      <c r="F87" s="72"/>
      <c r="G87" s="72"/>
      <c r="H87" s="72"/>
      <c r="I87" s="72"/>
      <c r="J87" s="72"/>
      <c r="K87" s="72"/>
      <c r="L87" s="72"/>
    </row>
    <row r="88" spans="1:14" ht="35.25" x14ac:dyDescent="0.4">
      <c r="A88" s="24"/>
      <c r="B88" s="121" t="s">
        <v>54</v>
      </c>
      <c r="C88" s="122"/>
      <c r="D88" s="72"/>
      <c r="E88" s="72"/>
      <c r="F88" s="72"/>
      <c r="G88" s="72"/>
      <c r="H88" s="72"/>
      <c r="I88" s="72"/>
      <c r="J88" s="72"/>
      <c r="K88" s="72"/>
      <c r="L88" s="72"/>
    </row>
    <row r="89" spans="1:14" ht="35.25" x14ac:dyDescent="0.4">
      <c r="A89" s="24"/>
      <c r="B89" s="121" t="s">
        <v>55</v>
      </c>
      <c r="C89" s="122"/>
      <c r="D89" s="72"/>
      <c r="E89" s="72"/>
      <c r="F89" s="72"/>
      <c r="G89" s="72"/>
      <c r="H89" s="72"/>
      <c r="I89" s="72"/>
      <c r="J89" s="72"/>
      <c r="K89" s="72"/>
      <c r="L89" s="72"/>
    </row>
    <row r="90" spans="1:14" ht="35.25" x14ac:dyDescent="0.4">
      <c r="A90" s="24"/>
      <c r="B90" s="121" t="s">
        <v>56</v>
      </c>
      <c r="C90" s="122"/>
      <c r="D90" s="72"/>
      <c r="E90" s="72"/>
      <c r="F90" s="72"/>
      <c r="G90" s="72"/>
      <c r="H90" s="72"/>
      <c r="I90" s="72"/>
      <c r="J90" s="72"/>
      <c r="K90" s="72"/>
      <c r="L90" s="72"/>
    </row>
    <row r="91" spans="1:14" ht="35.25" x14ac:dyDescent="0.4">
      <c r="A91" s="24"/>
      <c r="B91" s="129" t="s">
        <v>67</v>
      </c>
      <c r="C91" s="129"/>
      <c r="D91" s="72"/>
      <c r="E91" s="72"/>
      <c r="F91" s="72"/>
      <c r="G91" s="72"/>
      <c r="H91" s="72"/>
      <c r="I91" s="72"/>
      <c r="J91" s="72"/>
      <c r="K91" s="72"/>
      <c r="L91" s="72"/>
    </row>
    <row r="92" spans="1:14" ht="35.25" x14ac:dyDescent="0.4">
      <c r="A92" s="24"/>
      <c r="B92" s="57" t="s">
        <v>8</v>
      </c>
      <c r="C92" s="58"/>
      <c r="D92" s="58"/>
      <c r="E92" s="59"/>
      <c r="F92" s="59"/>
      <c r="G92" s="59"/>
      <c r="H92" s="59"/>
      <c r="I92" s="59"/>
      <c r="J92" s="59"/>
      <c r="K92" s="59"/>
      <c r="L92" s="60"/>
    </row>
    <row r="93" spans="1:14" ht="27" customHeight="1" x14ac:dyDescent="0.4">
      <c r="A93" s="24"/>
      <c r="B93" s="73"/>
      <c r="C93" s="74"/>
      <c r="D93" s="74"/>
      <c r="E93" s="74"/>
      <c r="F93" s="74"/>
      <c r="G93" s="74"/>
      <c r="H93" s="74"/>
      <c r="I93" s="74"/>
      <c r="J93" s="74"/>
      <c r="K93" s="74"/>
      <c r="L93" s="75"/>
    </row>
    <row r="94" spans="1:14" ht="35.25" customHeight="1" x14ac:dyDescent="0.4">
      <c r="A94" s="24"/>
      <c r="B94" s="69"/>
      <c r="C94" s="69"/>
      <c r="D94" s="69"/>
      <c r="E94" s="69"/>
      <c r="F94" s="69"/>
      <c r="G94" s="69"/>
      <c r="H94" s="69"/>
      <c r="I94" s="69"/>
      <c r="J94" s="69"/>
      <c r="K94" s="69"/>
      <c r="L94" s="69"/>
      <c r="M94" s="69"/>
    </row>
    <row r="95" spans="1:14" ht="37.15" customHeight="1" x14ac:dyDescent="0.4">
      <c r="A95" s="68" t="s">
        <v>14</v>
      </c>
      <c r="B95" s="125"/>
      <c r="C95" s="125"/>
      <c r="D95" s="125"/>
      <c r="E95" s="125"/>
      <c r="F95" s="125"/>
      <c r="G95" s="126"/>
      <c r="H95" s="127" t="s">
        <v>15</v>
      </c>
      <c r="I95" s="127"/>
      <c r="J95" s="127"/>
      <c r="K95" s="128"/>
      <c r="L95" s="128"/>
      <c r="M95" s="128"/>
      <c r="N95" s="20"/>
    </row>
    <row r="96" spans="1:14" ht="37.15" customHeight="1" x14ac:dyDescent="0.4">
      <c r="A96" s="68" t="s">
        <v>16</v>
      </c>
      <c r="B96" s="125"/>
      <c r="C96" s="125"/>
      <c r="D96" s="125"/>
      <c r="E96" s="125"/>
      <c r="F96" s="125"/>
      <c r="G96" s="126"/>
      <c r="H96" s="127" t="s">
        <v>17</v>
      </c>
      <c r="I96" s="127"/>
      <c r="J96" s="127"/>
      <c r="K96" s="128"/>
      <c r="L96" s="128"/>
      <c r="M96" s="128"/>
      <c r="N96" s="19"/>
    </row>
    <row r="97" spans="1:14" ht="37.15" customHeight="1" x14ac:dyDescent="0.4">
      <c r="A97" s="68" t="s">
        <v>18</v>
      </c>
      <c r="B97" s="125"/>
      <c r="C97" s="125"/>
      <c r="D97" s="125"/>
      <c r="E97" s="125"/>
      <c r="F97" s="125"/>
      <c r="G97" s="126"/>
      <c r="H97" s="127" t="s">
        <v>19</v>
      </c>
      <c r="I97" s="127"/>
      <c r="J97" s="127"/>
      <c r="K97" s="128"/>
      <c r="L97" s="128"/>
      <c r="M97" s="128"/>
      <c r="N97" s="19"/>
    </row>
    <row r="98" spans="1:14" ht="37.15" customHeight="1" x14ac:dyDescent="0.4">
      <c r="A98" s="68" t="s">
        <v>21</v>
      </c>
      <c r="B98" s="70"/>
      <c r="C98" s="70"/>
      <c r="D98" s="70"/>
      <c r="E98" s="70"/>
      <c r="F98" s="70"/>
      <c r="G98" s="70"/>
      <c r="H98" s="70"/>
      <c r="I98" s="70"/>
      <c r="J98" s="70"/>
      <c r="K98" s="70"/>
      <c r="L98" s="70"/>
      <c r="M98" s="71"/>
      <c r="N98" s="18"/>
    </row>
    <row r="99" spans="1:14" ht="37.15" customHeight="1" x14ac:dyDescent="0.4">
      <c r="A99" s="68" t="s">
        <v>20</v>
      </c>
      <c r="B99" s="70"/>
      <c r="C99" s="70"/>
      <c r="D99" s="70"/>
      <c r="E99" s="70"/>
      <c r="F99" s="70"/>
      <c r="G99" s="70"/>
      <c r="H99" s="70"/>
      <c r="I99" s="70"/>
      <c r="J99" s="70"/>
      <c r="K99" s="70"/>
      <c r="L99" s="70"/>
      <c r="M99" s="71"/>
      <c r="N99" s="21"/>
    </row>
    <row r="100" spans="1:14" ht="8.4499999999999993" customHeight="1" x14ac:dyDescent="0.4"/>
  </sheetData>
  <mergeCells count="92">
    <mergeCell ref="B90:C90"/>
    <mergeCell ref="B91:C91"/>
    <mergeCell ref="B95:G95"/>
    <mergeCell ref="H95:J95"/>
    <mergeCell ref="K95:M95"/>
    <mergeCell ref="B96:G96"/>
    <mergeCell ref="H96:J96"/>
    <mergeCell ref="K96:M96"/>
    <mergeCell ref="B97:G97"/>
    <mergeCell ref="H97:J97"/>
    <mergeCell ref="K97:M97"/>
    <mergeCell ref="B87:C87"/>
    <mergeCell ref="B88:C88"/>
    <mergeCell ref="B89:C89"/>
    <mergeCell ref="C81:D81"/>
    <mergeCell ref="E81:G81"/>
    <mergeCell ref="E82:G82"/>
    <mergeCell ref="B85:C85"/>
    <mergeCell ref="B86:C86"/>
    <mergeCell ref="C75:D75"/>
    <mergeCell ref="E75:G75"/>
    <mergeCell ref="C76:D76"/>
    <mergeCell ref="E76:G76"/>
    <mergeCell ref="C77:D77"/>
    <mergeCell ref="E77:G77"/>
    <mergeCell ref="C78:D78"/>
    <mergeCell ref="E78:G78"/>
    <mergeCell ref="C79:D79"/>
    <mergeCell ref="E79:G79"/>
    <mergeCell ref="C80:D80"/>
    <mergeCell ref="E80:G80"/>
    <mergeCell ref="A42:M42"/>
    <mergeCell ref="B70:D70"/>
    <mergeCell ref="E70:G70"/>
    <mergeCell ref="B71:D71"/>
    <mergeCell ref="E71:G71"/>
    <mergeCell ref="E61:I61"/>
    <mergeCell ref="A58:M58"/>
    <mergeCell ref="K44:M44"/>
    <mergeCell ref="K49:M49"/>
    <mergeCell ref="K52:M52"/>
    <mergeCell ref="K51:M51"/>
    <mergeCell ref="K50:M50"/>
    <mergeCell ref="C72:D72"/>
    <mergeCell ref="E72:G72"/>
    <mergeCell ref="C73:D73"/>
    <mergeCell ref="E73:G73"/>
    <mergeCell ref="C74:D74"/>
    <mergeCell ref="E74:G74"/>
    <mergeCell ref="I34:K34"/>
    <mergeCell ref="L34:M34"/>
    <mergeCell ref="L35:M35"/>
    <mergeCell ref="L36:M36"/>
    <mergeCell ref="D38:H38"/>
    <mergeCell ref="I38:J38"/>
    <mergeCell ref="L33:M33"/>
    <mergeCell ref="I25:K25"/>
    <mergeCell ref="L25:M25"/>
    <mergeCell ref="L26:M26"/>
    <mergeCell ref="L27:M27"/>
    <mergeCell ref="I28:K28"/>
    <mergeCell ref="L28:M28"/>
    <mergeCell ref="L29:M29"/>
    <mergeCell ref="L30:M30"/>
    <mergeCell ref="I31:K31"/>
    <mergeCell ref="L31:M31"/>
    <mergeCell ref="L32:M32"/>
    <mergeCell ref="L24:M24"/>
    <mergeCell ref="I16:K16"/>
    <mergeCell ref="L16:M16"/>
    <mergeCell ref="L17:M17"/>
    <mergeCell ref="L18:M18"/>
    <mergeCell ref="I19:K19"/>
    <mergeCell ref="L19:M19"/>
    <mergeCell ref="L20:M20"/>
    <mergeCell ref="L21:M21"/>
    <mergeCell ref="I22:K22"/>
    <mergeCell ref="L22:M22"/>
    <mergeCell ref="L23:M23"/>
    <mergeCell ref="L15:M15"/>
    <mergeCell ref="B2:I2"/>
    <mergeCell ref="I8:I9"/>
    <mergeCell ref="J8:J9"/>
    <mergeCell ref="K8:K9"/>
    <mergeCell ref="L8:M9"/>
    <mergeCell ref="I10:K10"/>
    <mergeCell ref="L10:M10"/>
    <mergeCell ref="L11:M11"/>
    <mergeCell ref="L12:M12"/>
    <mergeCell ref="I13:K13"/>
    <mergeCell ref="L13:M13"/>
    <mergeCell ref="L14:M14"/>
  </mergeCells>
  <phoneticPr fontId="2"/>
  <dataValidations count="2">
    <dataValidation type="list" allowBlank="1" showInputMessage="1" sqref="J30 J15 J21 J24 J12 J33 J18 J27 J36">
      <formula1>"100回未満,100回以上,150回以上"</formula1>
    </dataValidation>
    <dataValidation type="list" allowBlank="1" showInputMessage="1" showErrorMessage="1" sqref="B11:H11 B29:H29 B26:H26 B32:H32 B20:H20 B14:H14 B17:H17 B23:H23 B35:H35">
      <formula1>"○,　"</formula1>
    </dataValidation>
  </dataValidations>
  <pageMargins left="0.7" right="0.7" top="0.75" bottom="0.75" header="0.3" footer="0.3"/>
  <pageSetup paperSize="9" scale="37" fitToHeight="0" orientation="portrait" r:id="rId1"/>
  <rowBreaks count="1" manualBreakCount="1">
    <brk id="3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view="pageBreakPreview" topLeftCell="A25" zoomScale="60" zoomScaleNormal="55" workbookViewId="0">
      <selection activeCell="L37" sqref="L37"/>
    </sheetView>
  </sheetViews>
  <sheetFormatPr defaultColWidth="9" defaultRowHeight="18.75" x14ac:dyDescent="0.4"/>
  <cols>
    <col min="1" max="1" width="38.75" style="36" customWidth="1"/>
    <col min="2" max="8" width="11.25" style="36" customWidth="1"/>
    <col min="9" max="9" width="15" style="36" customWidth="1"/>
    <col min="10" max="10" width="14.125" style="36" customWidth="1"/>
    <col min="11" max="12" width="15.875" style="36" customWidth="1"/>
    <col min="13" max="13" width="26.625" style="36" customWidth="1"/>
    <col min="14" max="14" width="10.125" style="36" customWidth="1"/>
    <col min="15" max="15" width="9" style="36" customWidth="1"/>
    <col min="16" max="16384" width="9" style="36"/>
  </cols>
  <sheetData>
    <row r="1" spans="1:14" ht="30" customHeight="1" x14ac:dyDescent="0.4">
      <c r="N1" s="80" t="s">
        <v>65</v>
      </c>
    </row>
    <row r="2" spans="1:14" ht="42" customHeight="1" x14ac:dyDescent="0.4">
      <c r="A2" s="29" t="s">
        <v>26</v>
      </c>
      <c r="B2" s="90" t="s">
        <v>28</v>
      </c>
      <c r="C2" s="91"/>
      <c r="D2" s="91"/>
      <c r="E2" s="91"/>
      <c r="F2" s="91"/>
      <c r="G2" s="91"/>
      <c r="H2" s="91"/>
      <c r="I2" s="91"/>
    </row>
    <row r="3" spans="1:14" ht="66.75" customHeight="1" x14ac:dyDescent="0.4">
      <c r="A3" s="83"/>
      <c r="B3" s="84"/>
      <c r="C3" s="85"/>
      <c r="D3" s="85"/>
      <c r="E3" s="85"/>
      <c r="F3" s="85"/>
      <c r="G3" s="85"/>
      <c r="H3" s="85"/>
      <c r="I3" s="85"/>
    </row>
    <row r="4" spans="1:14" ht="77.25" customHeight="1" x14ac:dyDescent="0.4">
      <c r="A4" s="15" t="s">
        <v>64</v>
      </c>
      <c r="B4" s="15"/>
      <c r="C4" s="15"/>
      <c r="D4" s="15"/>
      <c r="E4" s="15"/>
      <c r="F4" s="15"/>
      <c r="G4" s="15"/>
      <c r="H4" s="15"/>
      <c r="I4" s="15"/>
      <c r="J4" s="15"/>
      <c r="K4" s="15"/>
      <c r="M4" s="35"/>
    </row>
    <row r="5" spans="1:14" ht="66" customHeight="1" x14ac:dyDescent="0.4">
      <c r="A5" s="15"/>
      <c r="B5" s="15"/>
      <c r="C5" s="15"/>
      <c r="D5" s="15"/>
      <c r="E5" s="15"/>
      <c r="F5" s="15"/>
      <c r="G5" s="15"/>
      <c r="H5" s="15"/>
      <c r="I5" s="15"/>
      <c r="J5" s="15"/>
      <c r="K5" s="15"/>
      <c r="M5" s="16"/>
    </row>
    <row r="6" spans="1:14" ht="45" customHeight="1" x14ac:dyDescent="0.4">
      <c r="A6" s="82" t="s">
        <v>30</v>
      </c>
      <c r="B6" s="15"/>
      <c r="C6" s="15"/>
      <c r="D6" s="15"/>
      <c r="E6" s="15"/>
      <c r="F6" s="15"/>
      <c r="G6" s="15"/>
      <c r="H6" s="15"/>
      <c r="I6" s="15"/>
      <c r="J6" s="15"/>
      <c r="K6" s="15"/>
      <c r="M6" s="16"/>
    </row>
    <row r="7" spans="1:14" ht="45" customHeight="1" x14ac:dyDescent="0.4">
      <c r="A7" s="15"/>
      <c r="B7" s="15"/>
      <c r="C7" s="15"/>
      <c r="D7" s="15"/>
      <c r="E7" s="15"/>
      <c r="F7" s="15"/>
      <c r="G7" s="15"/>
      <c r="H7" s="15"/>
      <c r="I7" s="15"/>
      <c r="J7" s="15"/>
      <c r="K7" s="15"/>
      <c r="M7" s="16"/>
    </row>
    <row r="8" spans="1:14" ht="42" customHeight="1" x14ac:dyDescent="0.4">
      <c r="A8" s="52" t="s">
        <v>46</v>
      </c>
      <c r="B8" s="17"/>
      <c r="C8" s="17"/>
      <c r="D8" s="17"/>
      <c r="E8" s="17"/>
      <c r="F8" s="17"/>
      <c r="G8" s="17"/>
      <c r="H8" s="17"/>
      <c r="I8" s="92" t="s">
        <v>7</v>
      </c>
      <c r="J8" s="94" t="s">
        <v>22</v>
      </c>
      <c r="K8" s="96" t="s">
        <v>49</v>
      </c>
      <c r="L8" s="98" t="s">
        <v>8</v>
      </c>
      <c r="M8" s="99"/>
    </row>
    <row r="9" spans="1:14" ht="42" customHeight="1" x14ac:dyDescent="0.4">
      <c r="A9" s="17"/>
      <c r="B9" s="65" t="s">
        <v>1</v>
      </c>
      <c r="C9" s="65" t="s">
        <v>2</v>
      </c>
      <c r="D9" s="65" t="s">
        <v>3</v>
      </c>
      <c r="E9" s="65" t="s">
        <v>4</v>
      </c>
      <c r="F9" s="65" t="s">
        <v>5</v>
      </c>
      <c r="G9" s="65" t="s">
        <v>6</v>
      </c>
      <c r="H9" s="86" t="s">
        <v>0</v>
      </c>
      <c r="I9" s="93"/>
      <c r="J9" s="95"/>
      <c r="K9" s="97"/>
      <c r="L9" s="100"/>
      <c r="M9" s="101"/>
    </row>
    <row r="10" spans="1:14" ht="42" customHeight="1" x14ac:dyDescent="0.4">
      <c r="A10" s="17"/>
      <c r="B10" s="33">
        <v>45173</v>
      </c>
      <c r="C10" s="33">
        <f t="shared" ref="C10:H10" si="0">B10+1</f>
        <v>45174</v>
      </c>
      <c r="D10" s="33">
        <f t="shared" si="0"/>
        <v>45175</v>
      </c>
      <c r="E10" s="33">
        <f t="shared" si="0"/>
        <v>45176</v>
      </c>
      <c r="F10" s="33">
        <f t="shared" si="0"/>
        <v>45177</v>
      </c>
      <c r="G10" s="33">
        <f t="shared" si="0"/>
        <v>45178</v>
      </c>
      <c r="H10" s="54">
        <f t="shared" si="0"/>
        <v>45179</v>
      </c>
      <c r="I10" s="102"/>
      <c r="J10" s="103"/>
      <c r="K10" s="104"/>
      <c r="L10" s="88"/>
      <c r="M10" s="89"/>
      <c r="N10" s="7"/>
    </row>
    <row r="11" spans="1:14" ht="42" customHeight="1" x14ac:dyDescent="0.4">
      <c r="A11" s="67" t="s">
        <v>44</v>
      </c>
      <c r="B11" s="34"/>
      <c r="C11" s="34"/>
      <c r="D11" s="34"/>
      <c r="E11" s="34"/>
      <c r="F11" s="34"/>
      <c r="G11" s="34"/>
      <c r="H11" s="34"/>
      <c r="I11" s="51"/>
      <c r="J11" s="44"/>
      <c r="L11" s="88"/>
      <c r="M11" s="89"/>
      <c r="N11" s="7"/>
    </row>
    <row r="12" spans="1:14" ht="42" customHeight="1" x14ac:dyDescent="0.4">
      <c r="A12" s="22" t="s">
        <v>29</v>
      </c>
      <c r="B12" s="34"/>
      <c r="C12" s="34"/>
      <c r="D12" s="34"/>
      <c r="E12" s="34"/>
      <c r="F12" s="34"/>
      <c r="G12" s="34"/>
      <c r="H12" s="34"/>
      <c r="I12" s="46">
        <f>SUM(B12:H12)</f>
        <v>0</v>
      </c>
      <c r="J12" s="47" t="str">
        <f>IF(I12&lt;100,"100回未満","100回以上")</f>
        <v>100回未満</v>
      </c>
      <c r="K12" s="48" t="str">
        <f>IF(COUNTIF(B11:H11,"○")&gt;0,"実施","―")</f>
        <v>―</v>
      </c>
      <c r="L12" s="88"/>
      <c r="M12" s="89"/>
      <c r="N12" s="7" t="str">
        <f>IF(I12&lt;100,IF(OR(J12="100回以上",J12="150回以上"),"エラー。接種回数と回数区分が一致しません",""),IF(I12&lt;150,IF(OR(J12="100回未満",J12="150回以上"),"エラー。接種回数と回数区分が一致しません",""),IF(J12="100回未満","エラー。接種回数と回数区分が一致しません","")))</f>
        <v/>
      </c>
    </row>
    <row r="13" spans="1:14" ht="42" customHeight="1" x14ac:dyDescent="0.4">
      <c r="A13" s="66"/>
      <c r="B13" s="33">
        <f>H10+1</f>
        <v>45180</v>
      </c>
      <c r="C13" s="33">
        <f>B13+1</f>
        <v>45181</v>
      </c>
      <c r="D13" s="33">
        <f t="shared" ref="D13:G28" si="1">C13+1</f>
        <v>45182</v>
      </c>
      <c r="E13" s="33">
        <f t="shared" si="1"/>
        <v>45183</v>
      </c>
      <c r="F13" s="33">
        <f t="shared" si="1"/>
        <v>45184</v>
      </c>
      <c r="G13" s="33">
        <f t="shared" si="1"/>
        <v>45185</v>
      </c>
      <c r="H13" s="54">
        <f>G13+1</f>
        <v>45186</v>
      </c>
      <c r="I13" s="102"/>
      <c r="J13" s="103"/>
      <c r="K13" s="104"/>
      <c r="L13" s="88"/>
      <c r="M13" s="89"/>
      <c r="N13" s="7"/>
    </row>
    <row r="14" spans="1:14" ht="42" customHeight="1" x14ac:dyDescent="0.4">
      <c r="A14" s="67" t="s">
        <v>45</v>
      </c>
      <c r="B14" s="34"/>
      <c r="C14" s="34"/>
      <c r="D14" s="34"/>
      <c r="E14" s="34"/>
      <c r="F14" s="34"/>
      <c r="G14" s="34"/>
      <c r="H14" s="34"/>
      <c r="I14" s="51"/>
      <c r="J14" s="44"/>
      <c r="L14" s="88"/>
      <c r="M14" s="89"/>
      <c r="N14" s="7"/>
    </row>
    <row r="15" spans="1:14" ht="42" customHeight="1" x14ac:dyDescent="0.4">
      <c r="A15" s="22" t="s">
        <v>29</v>
      </c>
      <c r="B15" s="34"/>
      <c r="C15" s="34"/>
      <c r="D15" s="34"/>
      <c r="E15" s="34"/>
      <c r="F15" s="34"/>
      <c r="G15" s="34"/>
      <c r="H15" s="34"/>
      <c r="I15" s="46">
        <f>SUM(B15:H15)</f>
        <v>0</v>
      </c>
      <c r="J15" s="47" t="str">
        <f>IF(I15&lt;100,"100回未満","100回以上")</f>
        <v>100回未満</v>
      </c>
      <c r="K15" s="48" t="str">
        <f>IF(COUNTIF(B14:H14,"○")&gt;0,"実施","―")</f>
        <v>―</v>
      </c>
      <c r="L15" s="88"/>
      <c r="M15" s="89"/>
      <c r="N15" s="7" t="str">
        <f>IF(I15&lt;100,IF(OR(J15="100回以上",J15="150回以上"),"エラー。接種回数と回数区分が一致しません",""),IF(I15&lt;150,IF(OR(J15="100回未満",J15="150回以上"),"エラー。接種回数と回数区分が一致しません",""),IF(J15="100回未満","エラー。接種回数と回数区分が一致しません","")))</f>
        <v/>
      </c>
    </row>
    <row r="16" spans="1:14" ht="42" customHeight="1" x14ac:dyDescent="0.4">
      <c r="A16" s="66"/>
      <c r="B16" s="54">
        <f>H13+1</f>
        <v>45187</v>
      </c>
      <c r="C16" s="33">
        <f>B16+1</f>
        <v>45188</v>
      </c>
      <c r="D16" s="33">
        <f t="shared" si="1"/>
        <v>45189</v>
      </c>
      <c r="E16" s="33">
        <f t="shared" si="1"/>
        <v>45190</v>
      </c>
      <c r="F16" s="33">
        <f t="shared" si="1"/>
        <v>45191</v>
      </c>
      <c r="G16" s="54">
        <f t="shared" si="1"/>
        <v>45192</v>
      </c>
      <c r="H16" s="54">
        <f>G16+1</f>
        <v>45193</v>
      </c>
      <c r="I16" s="102"/>
      <c r="J16" s="103"/>
      <c r="K16" s="104"/>
      <c r="L16" s="88"/>
      <c r="M16" s="89"/>
      <c r="N16" s="7"/>
    </row>
    <row r="17" spans="1:14" ht="42" customHeight="1" x14ac:dyDescent="0.4">
      <c r="A17" s="67" t="s">
        <v>45</v>
      </c>
      <c r="B17" s="34"/>
      <c r="C17" s="34"/>
      <c r="D17" s="34"/>
      <c r="E17" s="34"/>
      <c r="F17" s="34"/>
      <c r="G17" s="34"/>
      <c r="H17" s="34"/>
      <c r="I17" s="51"/>
      <c r="J17" s="44"/>
      <c r="L17" s="88"/>
      <c r="M17" s="89"/>
      <c r="N17" s="7"/>
    </row>
    <row r="18" spans="1:14" ht="42" customHeight="1" x14ac:dyDescent="0.4">
      <c r="A18" s="22" t="s">
        <v>29</v>
      </c>
      <c r="B18" s="34"/>
      <c r="C18" s="34"/>
      <c r="D18" s="34"/>
      <c r="E18" s="34"/>
      <c r="F18" s="34"/>
      <c r="G18" s="34"/>
      <c r="H18" s="34"/>
      <c r="I18" s="46">
        <f>SUM(B18:H18)</f>
        <v>0</v>
      </c>
      <c r="J18" s="47" t="str">
        <f>IF(I18&lt;100,"100回未満","100回以上")</f>
        <v>100回未満</v>
      </c>
      <c r="K18" s="48" t="str">
        <f>IF(COUNTIF(B17:H17,"○")&gt;0,"実施","―")</f>
        <v>―</v>
      </c>
      <c r="L18" s="88"/>
      <c r="M18" s="89"/>
      <c r="N18" s="7" t="str">
        <f>IF(I18&lt;100,IF(OR(J18="100回以上",J18="150回以上"),"エラー。接種回数と回数区分が一致しません",""),IF(I18&lt;150,IF(OR(J18="100回未満",J18="150回以上"),"エラー。接種回数と回数区分が一致しません",""),IF(J18="100回未満","エラー。接種回数と回数区分が一致しません","")))</f>
        <v/>
      </c>
    </row>
    <row r="19" spans="1:14" ht="42" customHeight="1" x14ac:dyDescent="0.4">
      <c r="A19" s="66"/>
      <c r="B19" s="33">
        <f>H16+1</f>
        <v>45194</v>
      </c>
      <c r="C19" s="33">
        <f>B19+1</f>
        <v>45195</v>
      </c>
      <c r="D19" s="33">
        <f t="shared" si="1"/>
        <v>45196</v>
      </c>
      <c r="E19" s="33">
        <f t="shared" si="1"/>
        <v>45197</v>
      </c>
      <c r="F19" s="33">
        <f t="shared" si="1"/>
        <v>45198</v>
      </c>
      <c r="G19" s="33">
        <f t="shared" si="1"/>
        <v>45199</v>
      </c>
      <c r="H19" s="54">
        <f>G19+1</f>
        <v>45200</v>
      </c>
      <c r="I19" s="102"/>
      <c r="J19" s="103"/>
      <c r="K19" s="104"/>
      <c r="L19" s="88"/>
      <c r="M19" s="89"/>
      <c r="N19" s="7"/>
    </row>
    <row r="20" spans="1:14" ht="42" customHeight="1" x14ac:dyDescent="0.4">
      <c r="A20" s="67" t="s">
        <v>45</v>
      </c>
      <c r="B20" s="34"/>
      <c r="C20" s="34"/>
      <c r="D20" s="34"/>
      <c r="E20" s="34"/>
      <c r="F20" s="34"/>
      <c r="G20" s="34" t="s">
        <v>59</v>
      </c>
      <c r="H20" s="34"/>
      <c r="I20" s="51"/>
      <c r="J20" s="44"/>
      <c r="L20" s="88"/>
      <c r="M20" s="89"/>
      <c r="N20" s="7"/>
    </row>
    <row r="21" spans="1:14" ht="42" customHeight="1" x14ac:dyDescent="0.4">
      <c r="A21" s="22" t="s">
        <v>29</v>
      </c>
      <c r="B21" s="34"/>
      <c r="C21" s="34">
        <v>10</v>
      </c>
      <c r="D21" s="34">
        <v>20</v>
      </c>
      <c r="E21" s="34">
        <v>10</v>
      </c>
      <c r="F21" s="34">
        <v>50</v>
      </c>
      <c r="G21" s="34">
        <v>20</v>
      </c>
      <c r="H21" s="34"/>
      <c r="I21" s="46">
        <f>SUM(B21:H21)</f>
        <v>110</v>
      </c>
      <c r="J21" s="47" t="str">
        <f>IF(I21&lt;100,"100回未満","100回以上")</f>
        <v>100回以上</v>
      </c>
      <c r="K21" s="48" t="str">
        <f>IF(COUNTIF(B20:H20,"○")&gt;0,"実施","―")</f>
        <v>実施</v>
      </c>
      <c r="L21" s="88"/>
      <c r="M21" s="89"/>
      <c r="N21" s="7"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row>
    <row r="22" spans="1:14" ht="42" customHeight="1" x14ac:dyDescent="0.4">
      <c r="A22" s="66"/>
      <c r="B22" s="33">
        <f>H19+1</f>
        <v>45201</v>
      </c>
      <c r="C22" s="33">
        <f>B22+1</f>
        <v>45202</v>
      </c>
      <c r="D22" s="33">
        <f t="shared" si="1"/>
        <v>45203</v>
      </c>
      <c r="E22" s="33">
        <f t="shared" si="1"/>
        <v>45204</v>
      </c>
      <c r="F22" s="33">
        <f t="shared" si="1"/>
        <v>45205</v>
      </c>
      <c r="G22" s="33">
        <f t="shared" si="1"/>
        <v>45206</v>
      </c>
      <c r="H22" s="54">
        <f>G22+1</f>
        <v>45207</v>
      </c>
      <c r="I22" s="102"/>
      <c r="J22" s="103"/>
      <c r="K22" s="104"/>
      <c r="L22" s="88"/>
      <c r="M22" s="89"/>
      <c r="N22" s="7"/>
    </row>
    <row r="23" spans="1:14" ht="42" customHeight="1" x14ac:dyDescent="0.4">
      <c r="A23" s="67" t="s">
        <v>45</v>
      </c>
      <c r="B23" s="34"/>
      <c r="C23" s="34"/>
      <c r="D23" s="34"/>
      <c r="E23" s="34"/>
      <c r="F23" s="34"/>
      <c r="G23" s="34"/>
      <c r="H23" s="34"/>
      <c r="I23" s="51"/>
      <c r="J23" s="44"/>
      <c r="L23" s="88"/>
      <c r="M23" s="89"/>
      <c r="N23" s="7"/>
    </row>
    <row r="24" spans="1:14" ht="42" customHeight="1" x14ac:dyDescent="0.4">
      <c r="A24" s="22" t="s">
        <v>29</v>
      </c>
      <c r="B24" s="34"/>
      <c r="C24" s="34">
        <v>10</v>
      </c>
      <c r="D24" s="34">
        <v>20</v>
      </c>
      <c r="E24" s="34">
        <v>10</v>
      </c>
      <c r="F24" s="34">
        <v>50</v>
      </c>
      <c r="G24" s="34">
        <v>20</v>
      </c>
      <c r="H24" s="34"/>
      <c r="I24" s="46">
        <f>SUM(B24:H24)</f>
        <v>110</v>
      </c>
      <c r="J24" s="47" t="str">
        <f>IF(I24&lt;100,"100回未満","100回以上")</f>
        <v>100回以上</v>
      </c>
      <c r="K24" s="48" t="str">
        <f>IF(COUNTIF(B23:H23,"○")&gt;0,"実施","―")</f>
        <v>―</v>
      </c>
      <c r="L24" s="88"/>
      <c r="M24" s="89"/>
      <c r="N24" s="7" t="str">
        <f>IF(I24&lt;100,IF(OR(J24="100回以上",J24="150回以上"),"エラー。接種回数と回数区分が一致しません",""),IF(I24&lt;150,IF(OR(J24="100回未満",J24="150回以上"),"エラー。接種回数と回数区分が一致しません",""),IF(J24="100回未満","エラー。接種回数と回数区分が一致しません","")))</f>
        <v/>
      </c>
    </row>
    <row r="25" spans="1:14" ht="42" customHeight="1" x14ac:dyDescent="0.4">
      <c r="A25" s="66"/>
      <c r="B25" s="54">
        <f>H22+1</f>
        <v>45208</v>
      </c>
      <c r="C25" s="33">
        <f>B25+1</f>
        <v>45209</v>
      </c>
      <c r="D25" s="33">
        <f t="shared" si="1"/>
        <v>45210</v>
      </c>
      <c r="E25" s="33">
        <f t="shared" si="1"/>
        <v>45211</v>
      </c>
      <c r="F25" s="33">
        <f t="shared" si="1"/>
        <v>45212</v>
      </c>
      <c r="G25" s="33">
        <f t="shared" si="1"/>
        <v>45213</v>
      </c>
      <c r="H25" s="54">
        <f>G25+1</f>
        <v>45214</v>
      </c>
      <c r="I25" s="102"/>
      <c r="J25" s="103"/>
      <c r="K25" s="104"/>
      <c r="L25" s="88"/>
      <c r="M25" s="89"/>
      <c r="N25" s="7"/>
    </row>
    <row r="26" spans="1:14" ht="42" customHeight="1" x14ac:dyDescent="0.4">
      <c r="A26" s="67" t="s">
        <v>45</v>
      </c>
      <c r="B26" s="34"/>
      <c r="C26" s="34"/>
      <c r="D26" s="34"/>
      <c r="E26" s="34"/>
      <c r="F26" s="34" t="s">
        <v>59</v>
      </c>
      <c r="G26" s="34"/>
      <c r="H26" s="34"/>
      <c r="I26" s="51"/>
      <c r="J26" s="44"/>
      <c r="L26" s="88"/>
      <c r="M26" s="89"/>
      <c r="N26" s="7"/>
    </row>
    <row r="27" spans="1:14" ht="42" customHeight="1" x14ac:dyDescent="0.4">
      <c r="A27" s="22" t="s">
        <v>29</v>
      </c>
      <c r="B27" s="34"/>
      <c r="C27" s="34">
        <v>20</v>
      </c>
      <c r="D27" s="34">
        <v>20</v>
      </c>
      <c r="E27" s="34"/>
      <c r="F27" s="34">
        <v>50</v>
      </c>
      <c r="G27" s="34">
        <v>20</v>
      </c>
      <c r="H27" s="34"/>
      <c r="I27" s="46">
        <f>SUM(B27:H27)</f>
        <v>110</v>
      </c>
      <c r="J27" s="47" t="str">
        <f>IF(I27&lt;100,"100回未満","100回以上")</f>
        <v>100回以上</v>
      </c>
      <c r="K27" s="48" t="str">
        <f>IF(COUNTIF(B26:H26,"○")&gt;0,"実施","―")</f>
        <v>実施</v>
      </c>
      <c r="L27" s="88"/>
      <c r="M27" s="89"/>
      <c r="N27" s="7" t="str">
        <f>IF(I27&lt;100,IF(OR(J27="100回以上",J27="150回以上"),"エラー。接種回数と回数区分が一致しません",""),IF(I27&lt;150,IF(OR(J27="100回未満",J27="150回以上"),"エラー。接種回数と回数区分が一致しません",""),IF(J27="100回未満","エラー。接種回数と回数区分が一致しません","")))</f>
        <v/>
      </c>
    </row>
    <row r="28" spans="1:14" ht="42" customHeight="1" x14ac:dyDescent="0.4">
      <c r="A28" s="66"/>
      <c r="B28" s="33">
        <f>H25+1</f>
        <v>45215</v>
      </c>
      <c r="C28" s="33">
        <f>B28+1</f>
        <v>45216</v>
      </c>
      <c r="D28" s="33">
        <f t="shared" si="1"/>
        <v>45217</v>
      </c>
      <c r="E28" s="33">
        <f t="shared" si="1"/>
        <v>45218</v>
      </c>
      <c r="F28" s="33">
        <f t="shared" si="1"/>
        <v>45219</v>
      </c>
      <c r="G28" s="33">
        <f t="shared" si="1"/>
        <v>45220</v>
      </c>
      <c r="H28" s="54">
        <f>G28+1</f>
        <v>45221</v>
      </c>
      <c r="I28" s="102"/>
      <c r="J28" s="103"/>
      <c r="K28" s="104"/>
      <c r="L28" s="88"/>
      <c r="M28" s="89"/>
      <c r="N28" s="7"/>
    </row>
    <row r="29" spans="1:14" ht="42" customHeight="1" x14ac:dyDescent="0.4">
      <c r="A29" s="67" t="s">
        <v>45</v>
      </c>
      <c r="B29" s="34"/>
      <c r="C29" s="34"/>
      <c r="D29" s="34"/>
      <c r="E29" s="34" t="s">
        <v>59</v>
      </c>
      <c r="F29" s="34"/>
      <c r="G29" s="34"/>
      <c r="H29" s="34"/>
      <c r="I29" s="51"/>
      <c r="J29" s="44"/>
      <c r="L29" s="88"/>
      <c r="M29" s="89"/>
      <c r="N29" s="7"/>
    </row>
    <row r="30" spans="1:14" ht="42" customHeight="1" x14ac:dyDescent="0.4">
      <c r="A30" s="22" t="s">
        <v>29</v>
      </c>
      <c r="B30" s="34"/>
      <c r="C30" s="34">
        <v>25</v>
      </c>
      <c r="D30" s="34">
        <v>25</v>
      </c>
      <c r="E30" s="34">
        <v>25</v>
      </c>
      <c r="F30" s="34">
        <v>25</v>
      </c>
      <c r="G30" s="34">
        <v>20</v>
      </c>
      <c r="H30" s="34"/>
      <c r="I30" s="46">
        <f>SUM(B30:H30)</f>
        <v>120</v>
      </c>
      <c r="J30" s="47" t="str">
        <f>IF(I30&lt;100,"100回未満","100回以上")</f>
        <v>100回以上</v>
      </c>
      <c r="K30" s="48" t="str">
        <f>IF(COUNTIF(B29:H29,"○")&gt;0,"実施","―")</f>
        <v>実施</v>
      </c>
      <c r="L30" s="88"/>
      <c r="M30" s="89"/>
      <c r="N30" s="7" t="str">
        <f>IF(I30&lt;100,IF(OR(J30="100回以上",J30="150回以上"),"エラー。接種回数と回数区分が一致しません",""),IF(I30&lt;150,IF(OR(J30="100回未満",J30="150回以上"),"エラー。接種回数と回数区分が一致しません",""),IF(J30="100回未満","エラー。接種回数と回数区分が一致しません","")))</f>
        <v/>
      </c>
    </row>
    <row r="31" spans="1:14" ht="42" customHeight="1" x14ac:dyDescent="0.4">
      <c r="A31" s="66"/>
      <c r="B31" s="33">
        <f>H28+1</f>
        <v>45222</v>
      </c>
      <c r="C31" s="33">
        <f>B31+1</f>
        <v>45223</v>
      </c>
      <c r="D31" s="33">
        <f t="shared" ref="D31:H31" si="2">C31+1</f>
        <v>45224</v>
      </c>
      <c r="E31" s="33">
        <f t="shared" si="2"/>
        <v>45225</v>
      </c>
      <c r="F31" s="33">
        <f t="shared" si="2"/>
        <v>45226</v>
      </c>
      <c r="G31" s="33">
        <f t="shared" si="2"/>
        <v>45227</v>
      </c>
      <c r="H31" s="54">
        <f t="shared" si="2"/>
        <v>45228</v>
      </c>
      <c r="I31" s="102"/>
      <c r="J31" s="103"/>
      <c r="K31" s="104"/>
      <c r="L31" s="88"/>
      <c r="M31" s="89"/>
      <c r="N31" s="7"/>
    </row>
    <row r="32" spans="1:14" ht="42" customHeight="1" x14ac:dyDescent="0.4">
      <c r="A32" s="67" t="s">
        <v>45</v>
      </c>
      <c r="B32" s="34"/>
      <c r="C32" s="34"/>
      <c r="D32" s="34"/>
      <c r="E32" s="34"/>
      <c r="F32" s="34" t="s">
        <v>59</v>
      </c>
      <c r="G32" s="34"/>
      <c r="H32" s="34"/>
      <c r="I32" s="51"/>
      <c r="J32" s="44"/>
      <c r="L32" s="88"/>
      <c r="M32" s="89"/>
      <c r="N32" s="7"/>
    </row>
    <row r="33" spans="1:14" ht="42" customHeight="1" x14ac:dyDescent="0.4">
      <c r="A33" s="22" t="s">
        <v>29</v>
      </c>
      <c r="B33" s="34"/>
      <c r="C33" s="34">
        <v>10</v>
      </c>
      <c r="D33" s="34"/>
      <c r="E33" s="34">
        <v>10</v>
      </c>
      <c r="F33" s="34">
        <v>50</v>
      </c>
      <c r="G33" s="34">
        <v>20</v>
      </c>
      <c r="H33" s="34"/>
      <c r="I33" s="46">
        <f>SUM(B33:H33)</f>
        <v>90</v>
      </c>
      <c r="J33" s="47" t="str">
        <f>IF(I33&lt;100,"100回未満","100回以上")</f>
        <v>100回未満</v>
      </c>
      <c r="K33" s="48" t="str">
        <f>IF(COUNTIF(B32:G32,"○")&gt;0,"実施","―")</f>
        <v>実施</v>
      </c>
      <c r="L33" s="88"/>
      <c r="M33" s="89"/>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42" customHeight="1" x14ac:dyDescent="0.4">
      <c r="A34" s="66"/>
      <c r="B34" s="33">
        <f>H31+1</f>
        <v>45229</v>
      </c>
      <c r="C34" s="33">
        <f>B34+1</f>
        <v>45230</v>
      </c>
      <c r="D34" s="33">
        <f t="shared" ref="D34:H34" si="3">C34+1</f>
        <v>45231</v>
      </c>
      <c r="E34" s="33">
        <f t="shared" si="3"/>
        <v>45232</v>
      </c>
      <c r="F34" s="33">
        <f t="shared" si="3"/>
        <v>45233</v>
      </c>
      <c r="G34" s="33">
        <f t="shared" si="3"/>
        <v>45234</v>
      </c>
      <c r="H34" s="54">
        <f t="shared" si="3"/>
        <v>45235</v>
      </c>
      <c r="I34" s="102"/>
      <c r="J34" s="103"/>
      <c r="K34" s="104"/>
      <c r="L34" s="88"/>
      <c r="M34" s="89"/>
      <c r="N34" s="7"/>
    </row>
    <row r="35" spans="1:14" ht="42" customHeight="1" x14ac:dyDescent="0.4">
      <c r="A35" s="67" t="s">
        <v>45</v>
      </c>
      <c r="B35" s="34"/>
      <c r="C35" s="34"/>
      <c r="D35" s="34"/>
      <c r="E35" s="34"/>
      <c r="F35" s="34" t="s">
        <v>59</v>
      </c>
      <c r="G35" s="34"/>
      <c r="H35" s="34"/>
      <c r="I35" s="51"/>
      <c r="J35" s="44"/>
      <c r="L35" s="88"/>
      <c r="M35" s="89"/>
      <c r="N35" s="7"/>
    </row>
    <row r="36" spans="1:14" ht="42" customHeight="1" x14ac:dyDescent="0.4">
      <c r="A36" s="22" t="s">
        <v>29</v>
      </c>
      <c r="B36" s="34"/>
      <c r="C36" s="34">
        <v>20</v>
      </c>
      <c r="D36" s="34"/>
      <c r="E36" s="34">
        <v>30</v>
      </c>
      <c r="F36" s="34">
        <v>20</v>
      </c>
      <c r="G36" s="34">
        <v>30</v>
      </c>
      <c r="H36" s="34"/>
      <c r="I36" s="43">
        <f>SUM(B36:H36)</f>
        <v>100</v>
      </c>
      <c r="J36" s="87" t="str">
        <f>IF(I36&lt;100,"100回未満","100回以上")</f>
        <v>100回以上</v>
      </c>
      <c r="K36" s="49" t="str">
        <f>IF(COUNTIF(B35:G35,"○")&gt;0,"実施","―")</f>
        <v>実施</v>
      </c>
      <c r="L36" s="88"/>
      <c r="M36" s="89"/>
      <c r="N36" s="7" t="str">
        <f>IF(I36&lt;100,IF(OR(J36="100回以上",J36="150回以上"),"エラー。接種回数と回数区分が一致しません",""),IF(I36&lt;150,IF(OR(J36="100回未満",J36="150回以上"),"エラー。接種回数と回数区分が一致しません",""),IF(J36="100回未満","エラー。接種回数と回数区分が一致しません","")))</f>
        <v/>
      </c>
    </row>
    <row r="37" spans="1:14" ht="66.75" customHeight="1" x14ac:dyDescent="0.4">
      <c r="A37" s="30"/>
      <c r="B37" s="31"/>
      <c r="C37" s="31"/>
      <c r="D37" s="31"/>
      <c r="E37" s="31"/>
      <c r="F37" s="31"/>
      <c r="G37" s="31"/>
      <c r="H37" s="31"/>
      <c r="I37" s="31"/>
      <c r="J37" s="31"/>
      <c r="K37" s="31"/>
      <c r="L37" s="32"/>
      <c r="M37" s="32"/>
      <c r="N37" s="7"/>
    </row>
    <row r="38" spans="1:14" ht="63.75" customHeight="1" x14ac:dyDescent="0.4">
      <c r="A38" s="17"/>
      <c r="B38" s="17"/>
      <c r="D38" s="105" t="s">
        <v>33</v>
      </c>
      <c r="E38" s="105"/>
      <c r="F38" s="105"/>
      <c r="G38" s="105"/>
      <c r="H38" s="105"/>
      <c r="I38" s="106">
        <f>SUM(I12,I15,I18,I21,I24,I27,I30,I33,I36)</f>
        <v>640</v>
      </c>
      <c r="J38" s="107"/>
      <c r="K38" s="17"/>
      <c r="L38" s="17"/>
      <c r="M38" s="7"/>
    </row>
    <row r="39" spans="1:14" ht="103.5" customHeight="1" x14ac:dyDescent="0.4">
      <c r="A39" s="17"/>
      <c r="B39" s="17"/>
      <c r="J39" s="17"/>
      <c r="K39" s="17"/>
      <c r="L39" s="17"/>
      <c r="M39" s="7"/>
    </row>
    <row r="40" spans="1:14" ht="35.25" x14ac:dyDescent="0.4">
      <c r="A40" s="24"/>
      <c r="B40" s="24"/>
      <c r="C40" s="24"/>
      <c r="D40" s="24"/>
      <c r="E40" s="24"/>
      <c r="F40" s="24"/>
      <c r="G40" s="24"/>
      <c r="H40" s="24"/>
      <c r="I40" s="28"/>
      <c r="J40" s="28"/>
      <c r="K40" s="24"/>
      <c r="L40" s="24"/>
      <c r="N40" s="81" t="s">
        <v>66</v>
      </c>
    </row>
    <row r="41" spans="1:14" ht="35.25" x14ac:dyDescent="0.4">
      <c r="A41" s="24"/>
      <c r="B41" s="24"/>
      <c r="C41" s="24"/>
      <c r="D41" s="24"/>
      <c r="E41" s="24"/>
      <c r="F41" s="24"/>
      <c r="G41" s="24"/>
      <c r="H41" s="24"/>
      <c r="I41" s="28"/>
      <c r="J41" s="28"/>
      <c r="K41" s="24"/>
      <c r="L41" s="24"/>
      <c r="N41" s="27"/>
    </row>
    <row r="42" spans="1:14" ht="46.9" customHeight="1" x14ac:dyDescent="0.4">
      <c r="A42" s="110" t="s">
        <v>63</v>
      </c>
      <c r="B42" s="110"/>
      <c r="C42" s="110"/>
      <c r="D42" s="110"/>
      <c r="E42" s="110"/>
      <c r="F42" s="110"/>
      <c r="G42" s="110"/>
      <c r="H42" s="110"/>
      <c r="I42" s="110"/>
      <c r="J42" s="110"/>
      <c r="K42" s="110"/>
      <c r="L42" s="110"/>
      <c r="M42" s="110"/>
      <c r="N42" s="8"/>
    </row>
    <row r="43" spans="1:14" ht="15" customHeight="1" x14ac:dyDescent="0.4">
      <c r="A43" s="24"/>
      <c r="B43" s="24"/>
      <c r="C43" s="24"/>
      <c r="D43" s="24"/>
      <c r="E43" s="24"/>
      <c r="F43" s="24"/>
      <c r="G43" s="24"/>
      <c r="H43" s="24"/>
      <c r="I43" s="28"/>
      <c r="J43" s="24"/>
      <c r="K43" s="24"/>
      <c r="L43" s="24"/>
      <c r="M43" s="24"/>
    </row>
    <row r="44" spans="1:14" ht="30.75" customHeight="1" x14ac:dyDescent="0.4">
      <c r="A44" s="24"/>
      <c r="B44" s="24"/>
      <c r="C44" s="24"/>
      <c r="D44" s="24"/>
      <c r="E44" s="24"/>
      <c r="F44" s="24"/>
      <c r="G44" s="24"/>
      <c r="H44" s="24"/>
      <c r="I44" s="28"/>
      <c r="J44" s="24"/>
      <c r="K44" s="118" t="s">
        <v>60</v>
      </c>
      <c r="L44" s="118"/>
      <c r="M44" s="118"/>
    </row>
    <row r="45" spans="1:14" ht="22.5" customHeight="1" x14ac:dyDescent="0.4">
      <c r="A45" s="76"/>
      <c r="B45" s="76"/>
      <c r="C45" s="76"/>
      <c r="D45" s="76"/>
      <c r="E45" s="76"/>
      <c r="F45" s="76"/>
      <c r="G45" s="76"/>
      <c r="H45" s="76"/>
      <c r="I45" s="76"/>
      <c r="J45" s="76"/>
      <c r="K45" s="76"/>
      <c r="L45" s="76"/>
      <c r="M45" s="76"/>
      <c r="N45" s="8"/>
    </row>
    <row r="46" spans="1:14" ht="30.75" customHeight="1" x14ac:dyDescent="0.4">
      <c r="A46" s="14" t="s">
        <v>61</v>
      </c>
      <c r="B46" s="55"/>
      <c r="C46" s="55"/>
      <c r="D46" s="55"/>
      <c r="E46" s="55"/>
      <c r="F46" s="55"/>
      <c r="G46" s="55"/>
      <c r="H46" s="55"/>
      <c r="I46" s="28"/>
      <c r="J46" s="24"/>
      <c r="K46" s="55"/>
      <c r="L46" s="55"/>
      <c r="M46" s="55"/>
    </row>
    <row r="47" spans="1:14" ht="31.5" customHeight="1" x14ac:dyDescent="0.4">
      <c r="A47" s="55"/>
      <c r="B47" s="55"/>
      <c r="C47" s="55"/>
      <c r="D47" s="55"/>
      <c r="E47" s="55"/>
      <c r="F47" s="55"/>
      <c r="G47" s="55"/>
      <c r="H47" s="55"/>
      <c r="I47" s="55"/>
      <c r="J47" s="55"/>
      <c r="K47" s="55"/>
      <c r="L47" s="55"/>
      <c r="M47" s="55"/>
    </row>
    <row r="48" spans="1:14" ht="33.75" customHeight="1" x14ac:dyDescent="0.4">
      <c r="A48" s="55"/>
      <c r="B48" s="55"/>
      <c r="C48" s="55"/>
      <c r="D48" s="55"/>
      <c r="E48" s="55"/>
      <c r="F48" s="55"/>
      <c r="G48" s="55"/>
      <c r="H48" s="64" t="s">
        <v>27</v>
      </c>
      <c r="I48" s="26"/>
      <c r="J48" s="64"/>
      <c r="K48" s="64" t="str">
        <f>B2</f>
        <v>医療機関○○クリニック</v>
      </c>
      <c r="L48" s="64"/>
      <c r="M48" s="64"/>
      <c r="N48" s="1"/>
    </row>
    <row r="49" spans="1:14" ht="33.75" customHeight="1" x14ac:dyDescent="0.4">
      <c r="A49" s="55"/>
      <c r="B49" s="55"/>
      <c r="C49" s="55"/>
      <c r="D49" s="55"/>
      <c r="E49" s="55"/>
      <c r="F49" s="55"/>
      <c r="G49" s="55"/>
      <c r="H49" s="64" t="s">
        <v>10</v>
      </c>
      <c r="I49" s="26"/>
      <c r="J49" s="64"/>
      <c r="K49" s="119"/>
      <c r="L49" s="119"/>
      <c r="M49" s="119"/>
      <c r="N49" s="1"/>
    </row>
    <row r="50" spans="1:14" ht="33.75" customHeight="1" x14ac:dyDescent="0.4">
      <c r="A50" s="55"/>
      <c r="B50" s="55"/>
      <c r="C50" s="55"/>
      <c r="D50" s="55"/>
      <c r="E50" s="55"/>
      <c r="F50" s="55"/>
      <c r="G50" s="55"/>
      <c r="H50" s="64" t="s">
        <v>58</v>
      </c>
      <c r="I50" s="26"/>
      <c r="J50" s="64"/>
      <c r="K50" s="119"/>
      <c r="L50" s="119"/>
      <c r="M50" s="119"/>
      <c r="N50" s="1"/>
    </row>
    <row r="51" spans="1:14" ht="33.75" customHeight="1" x14ac:dyDescent="0.4">
      <c r="A51" s="55"/>
      <c r="B51" s="55"/>
      <c r="C51" s="55"/>
      <c r="D51" s="55"/>
      <c r="E51" s="55"/>
      <c r="F51" s="55"/>
      <c r="G51" s="55"/>
      <c r="H51" s="64" t="s">
        <v>11</v>
      </c>
      <c r="I51" s="26"/>
      <c r="J51" s="64"/>
      <c r="K51" s="119"/>
      <c r="L51" s="119"/>
      <c r="M51" s="119"/>
      <c r="N51" s="1"/>
    </row>
    <row r="52" spans="1:14" ht="33.75" customHeight="1" x14ac:dyDescent="0.4">
      <c r="A52" s="55"/>
      <c r="B52" s="55"/>
      <c r="C52" s="55"/>
      <c r="D52" s="55"/>
      <c r="E52" s="55"/>
      <c r="F52" s="55"/>
      <c r="G52" s="55"/>
      <c r="H52" s="64" t="s">
        <v>57</v>
      </c>
      <c r="I52" s="26"/>
      <c r="J52" s="64"/>
      <c r="K52" s="119"/>
      <c r="L52" s="119"/>
      <c r="M52" s="119"/>
      <c r="N52" s="1"/>
    </row>
    <row r="53" spans="1:14" ht="33.75" customHeight="1" x14ac:dyDescent="0.4">
      <c r="A53" s="55"/>
      <c r="B53" s="55"/>
      <c r="C53" s="55"/>
      <c r="D53" s="55"/>
      <c r="E53" s="55"/>
      <c r="F53" s="55"/>
      <c r="G53" s="55"/>
      <c r="H53" s="55"/>
      <c r="I53" s="55"/>
      <c r="J53" s="55"/>
      <c r="K53" s="55"/>
      <c r="L53" s="55"/>
      <c r="M53" s="55"/>
    </row>
    <row r="54" spans="1:14" ht="18" customHeight="1" x14ac:dyDescent="0.4">
      <c r="A54" s="9"/>
      <c r="B54" s="9"/>
      <c r="C54" s="9"/>
      <c r="D54" s="9"/>
      <c r="E54" s="9"/>
      <c r="F54" s="9"/>
      <c r="G54" s="9"/>
      <c r="H54" s="9"/>
      <c r="I54" s="9"/>
      <c r="J54" s="9"/>
      <c r="K54" s="9"/>
      <c r="L54" s="9"/>
      <c r="M54" s="9"/>
    </row>
    <row r="55" spans="1:14" ht="14.25" customHeight="1" x14ac:dyDescent="0.4">
      <c r="A55" s="9"/>
      <c r="B55" s="9"/>
      <c r="C55" s="9"/>
      <c r="D55" s="9"/>
      <c r="E55" s="9"/>
      <c r="F55" s="9"/>
      <c r="G55" s="9"/>
      <c r="H55" s="9"/>
      <c r="I55" s="9"/>
      <c r="J55" s="9"/>
      <c r="K55" s="9"/>
      <c r="L55" s="9"/>
      <c r="M55" s="9"/>
    </row>
    <row r="56" spans="1:14" ht="14.25" customHeight="1" x14ac:dyDescent="0.4">
      <c r="A56" s="9"/>
      <c r="B56" s="9"/>
      <c r="C56" s="9"/>
      <c r="D56" s="9"/>
      <c r="E56" s="9"/>
      <c r="F56" s="9"/>
      <c r="G56" s="9"/>
      <c r="H56" s="9"/>
      <c r="I56" s="9"/>
      <c r="J56" s="9"/>
      <c r="K56" s="9"/>
      <c r="L56" s="9"/>
      <c r="M56" s="9"/>
    </row>
    <row r="57" spans="1:14" ht="14.25" customHeight="1" x14ac:dyDescent="0.4">
      <c r="A57" s="9"/>
      <c r="B57" s="9"/>
      <c r="C57" s="9"/>
      <c r="D57" s="9"/>
      <c r="E57" s="9"/>
      <c r="F57" s="9"/>
      <c r="G57" s="9"/>
      <c r="H57" s="9"/>
      <c r="I57" s="9"/>
      <c r="J57" s="9"/>
      <c r="K57" s="9"/>
      <c r="L57" s="9"/>
      <c r="M57" s="9"/>
    </row>
    <row r="58" spans="1:14" ht="75" customHeight="1" x14ac:dyDescent="0.4">
      <c r="A58" s="117" t="s">
        <v>70</v>
      </c>
      <c r="B58" s="117"/>
      <c r="C58" s="117"/>
      <c r="D58" s="117"/>
      <c r="E58" s="117"/>
      <c r="F58" s="117"/>
      <c r="G58" s="117"/>
      <c r="H58" s="117"/>
      <c r="I58" s="117"/>
      <c r="J58" s="117"/>
      <c r="K58" s="117"/>
      <c r="L58" s="117"/>
      <c r="M58" s="117"/>
      <c r="N58" s="6"/>
    </row>
    <row r="59" spans="1:14" x14ac:dyDescent="0.4">
      <c r="B59" s="5"/>
      <c r="C59" s="5"/>
      <c r="D59" s="5"/>
      <c r="E59" s="5"/>
      <c r="F59" s="5"/>
      <c r="G59" s="5"/>
      <c r="H59" s="5"/>
    </row>
    <row r="60" spans="1:14" x14ac:dyDescent="0.4">
      <c r="B60" s="2"/>
      <c r="C60" s="1"/>
      <c r="D60" s="1"/>
      <c r="E60" s="3"/>
      <c r="F60" s="3"/>
      <c r="G60" s="4"/>
      <c r="H60" s="4"/>
    </row>
    <row r="61" spans="1:14" ht="45.75" x14ac:dyDescent="0.9">
      <c r="B61" s="10" t="s">
        <v>12</v>
      </c>
      <c r="C61" s="11"/>
      <c r="D61" s="11"/>
      <c r="E61" s="116">
        <f>E81</f>
        <v>880000</v>
      </c>
      <c r="F61" s="116"/>
      <c r="G61" s="116"/>
      <c r="H61" s="116"/>
      <c r="I61" s="116"/>
      <c r="J61" s="11"/>
      <c r="K61" s="7"/>
      <c r="L61" s="7"/>
    </row>
    <row r="63" spans="1:14" ht="30" customHeight="1" x14ac:dyDescent="0.4"/>
    <row r="64" spans="1:14" ht="35.25" x14ac:dyDescent="0.4">
      <c r="A64" s="24" t="s">
        <v>13</v>
      </c>
      <c r="B64" s="24"/>
      <c r="C64" s="24"/>
      <c r="D64" s="24"/>
      <c r="E64" s="24"/>
      <c r="F64" s="24"/>
      <c r="G64" s="24"/>
      <c r="H64" s="24"/>
      <c r="I64" s="24"/>
      <c r="J64" s="24"/>
      <c r="K64" s="24"/>
      <c r="L64" s="24"/>
      <c r="M64" s="24"/>
    </row>
    <row r="65" spans="1:13" ht="15" customHeight="1" x14ac:dyDescent="0.4">
      <c r="A65" s="24"/>
      <c r="B65" s="24"/>
      <c r="C65" s="24"/>
      <c r="D65" s="24"/>
      <c r="E65" s="24"/>
      <c r="F65" s="24"/>
      <c r="G65" s="24"/>
      <c r="H65" s="24"/>
      <c r="I65" s="24"/>
      <c r="J65" s="24"/>
      <c r="K65" s="24"/>
      <c r="L65" s="24"/>
      <c r="M65" s="55"/>
    </row>
    <row r="66" spans="1:13" ht="35.25" x14ac:dyDescent="0.4">
      <c r="A66" s="55" t="s">
        <v>69</v>
      </c>
      <c r="B66" s="55"/>
      <c r="C66" s="55"/>
      <c r="D66" s="55"/>
      <c r="E66" s="24"/>
      <c r="F66" s="24"/>
      <c r="G66" s="24"/>
      <c r="H66" s="24"/>
      <c r="I66" s="24"/>
      <c r="J66" s="24"/>
      <c r="K66" s="24"/>
      <c r="L66" s="24"/>
      <c r="M66" s="55"/>
    </row>
    <row r="67" spans="1:13" ht="38.25" x14ac:dyDescent="0.4">
      <c r="A67" s="55" t="s">
        <v>48</v>
      </c>
      <c r="B67" s="55"/>
      <c r="C67" s="55"/>
      <c r="D67" s="55"/>
      <c r="E67" s="24"/>
      <c r="F67" s="50">
        <f>COUNTIFS(J10:J36,"100回以上",K10:K36,"実施")</f>
        <v>4</v>
      </c>
      <c r="G67" s="55" t="s">
        <v>32</v>
      </c>
      <c r="I67" s="55"/>
      <c r="J67" s="55"/>
      <c r="K67" s="55"/>
      <c r="L67" s="55"/>
      <c r="M67" s="55"/>
    </row>
    <row r="68" spans="1:13" ht="35.25" x14ac:dyDescent="0.4">
      <c r="A68" s="53" t="s">
        <v>47</v>
      </c>
      <c r="B68" s="55"/>
      <c r="C68" s="55"/>
      <c r="D68" s="55"/>
      <c r="E68" s="24"/>
      <c r="F68" s="50"/>
      <c r="G68" s="55"/>
      <c r="I68" s="55"/>
      <c r="J68" s="55"/>
      <c r="K68" s="55"/>
      <c r="L68" s="55"/>
      <c r="M68" s="55"/>
    </row>
    <row r="69" spans="1:13" ht="30" customHeight="1" x14ac:dyDescent="0.4">
      <c r="A69" s="24"/>
      <c r="B69" s="24"/>
      <c r="C69" s="24"/>
      <c r="D69" s="24"/>
      <c r="E69" s="24"/>
      <c r="F69" s="24"/>
      <c r="G69" s="24"/>
      <c r="H69" s="12"/>
    </row>
    <row r="70" spans="1:13" ht="30.75" customHeight="1" x14ac:dyDescent="0.4">
      <c r="A70" s="23"/>
      <c r="B70" s="111" t="s">
        <v>9</v>
      </c>
      <c r="C70" s="111"/>
      <c r="D70" s="111"/>
      <c r="E70" s="112" t="s">
        <v>25</v>
      </c>
      <c r="F70" s="113"/>
      <c r="G70" s="113"/>
      <c r="H70" s="13"/>
    </row>
    <row r="71" spans="1:13" ht="38.25" customHeight="1" x14ac:dyDescent="0.4">
      <c r="A71" s="23"/>
      <c r="B71" s="114" t="s">
        <v>24</v>
      </c>
      <c r="C71" s="114"/>
      <c r="D71" s="114"/>
      <c r="E71" s="114" t="s">
        <v>31</v>
      </c>
      <c r="F71" s="115"/>
      <c r="G71" s="115"/>
      <c r="H71" s="13"/>
    </row>
    <row r="72" spans="1:13" ht="35.25" x14ac:dyDescent="0.4">
      <c r="A72" s="45">
        <v>45173</v>
      </c>
      <c r="B72" s="25"/>
      <c r="C72" s="108">
        <f>I12</f>
        <v>0</v>
      </c>
      <c r="D72" s="108"/>
      <c r="E72" s="109">
        <f>IF(AND($F$67&gt;=4,J12="100回以上",K12="実施"),C72*2000,0)</f>
        <v>0</v>
      </c>
      <c r="F72" s="109"/>
      <c r="G72" s="109"/>
    </row>
    <row r="73" spans="1:13" ht="35.25" x14ac:dyDescent="0.4">
      <c r="A73" s="45">
        <f t="shared" ref="A73:A80" si="4">A72+7</f>
        <v>45180</v>
      </c>
      <c r="B73" s="25"/>
      <c r="C73" s="108">
        <f>I15</f>
        <v>0</v>
      </c>
      <c r="D73" s="108"/>
      <c r="E73" s="109">
        <f>IF(AND($F$67&gt;=4,J15="100回以上",K15="実施"),C73*2000,0)</f>
        <v>0</v>
      </c>
      <c r="F73" s="109"/>
      <c r="G73" s="109"/>
    </row>
    <row r="74" spans="1:13" ht="35.25" x14ac:dyDescent="0.4">
      <c r="A74" s="45">
        <f t="shared" si="4"/>
        <v>45187</v>
      </c>
      <c r="B74" s="25"/>
      <c r="C74" s="108">
        <f>I18</f>
        <v>0</v>
      </c>
      <c r="D74" s="108"/>
      <c r="E74" s="109">
        <f>IF(AND($F$67&gt;=4,J18="100回以上",K18="実施"),C74*2000,0)</f>
        <v>0</v>
      </c>
      <c r="F74" s="109"/>
      <c r="G74" s="109"/>
    </row>
    <row r="75" spans="1:13" ht="35.25" x14ac:dyDescent="0.4">
      <c r="A75" s="45">
        <f t="shared" si="4"/>
        <v>45194</v>
      </c>
      <c r="B75" s="25"/>
      <c r="C75" s="108">
        <f>I21</f>
        <v>110</v>
      </c>
      <c r="D75" s="108"/>
      <c r="E75" s="109">
        <f>IF(AND($F$67&gt;=4,J21="100回以上",K21="実施"),C75*2000,0)</f>
        <v>220000</v>
      </c>
      <c r="F75" s="109"/>
      <c r="G75" s="109"/>
    </row>
    <row r="76" spans="1:13" ht="35.25" x14ac:dyDescent="0.4">
      <c r="A76" s="45">
        <f t="shared" si="4"/>
        <v>45201</v>
      </c>
      <c r="B76" s="25"/>
      <c r="C76" s="108">
        <f>I24</f>
        <v>110</v>
      </c>
      <c r="D76" s="108"/>
      <c r="E76" s="109">
        <f>IF(AND($F$67&gt;=4,J24="100回以上",K24="実施"),C76*2000,0)</f>
        <v>0</v>
      </c>
      <c r="F76" s="109"/>
      <c r="G76" s="109"/>
    </row>
    <row r="77" spans="1:13" ht="35.25" x14ac:dyDescent="0.4">
      <c r="A77" s="45">
        <f t="shared" si="4"/>
        <v>45208</v>
      </c>
      <c r="B77" s="25"/>
      <c r="C77" s="108">
        <f>I27</f>
        <v>110</v>
      </c>
      <c r="D77" s="108"/>
      <c r="E77" s="109">
        <f>IF(AND($F$67&gt;=4,J27="100回以上",K27="実施"),C77*2000,0)</f>
        <v>220000</v>
      </c>
      <c r="F77" s="109"/>
      <c r="G77" s="109"/>
    </row>
    <row r="78" spans="1:13" ht="35.25" x14ac:dyDescent="0.4">
      <c r="A78" s="45">
        <f t="shared" si="4"/>
        <v>45215</v>
      </c>
      <c r="B78" s="25"/>
      <c r="C78" s="108">
        <f>I30</f>
        <v>120</v>
      </c>
      <c r="D78" s="108"/>
      <c r="E78" s="109">
        <f>IF(AND($F$67&gt;=4,J30="100回以上",K30="実施"),C78*2000,0)</f>
        <v>240000</v>
      </c>
      <c r="F78" s="109"/>
      <c r="G78" s="109"/>
    </row>
    <row r="79" spans="1:13" ht="35.25" x14ac:dyDescent="0.4">
      <c r="A79" s="45">
        <f t="shared" si="4"/>
        <v>45222</v>
      </c>
      <c r="B79" s="25"/>
      <c r="C79" s="108">
        <f>I33</f>
        <v>90</v>
      </c>
      <c r="D79" s="108"/>
      <c r="E79" s="109">
        <f>IF(AND($F$67&gt;=4,J33="100回以上",K33="実施"),C79*2000,0)</f>
        <v>0</v>
      </c>
      <c r="F79" s="109"/>
      <c r="G79" s="109"/>
    </row>
    <row r="80" spans="1:13" ht="35.25" x14ac:dyDescent="0.4">
      <c r="A80" s="78">
        <f t="shared" si="4"/>
        <v>45229</v>
      </c>
      <c r="B80" s="79"/>
      <c r="C80" s="120">
        <f>I36</f>
        <v>100</v>
      </c>
      <c r="D80" s="120"/>
      <c r="E80" s="109">
        <f>IF(AND($F$67&gt;=4,J36="100回以上",K36="実施"),C80*2000,0)</f>
        <v>200000</v>
      </c>
      <c r="F80" s="109"/>
      <c r="G80" s="109"/>
    </row>
    <row r="81" spans="1:14" ht="35.25" x14ac:dyDescent="0.4">
      <c r="A81" s="25" t="s">
        <v>23</v>
      </c>
      <c r="B81" s="25"/>
      <c r="C81" s="108">
        <f>SUM(C72:D80)</f>
        <v>640</v>
      </c>
      <c r="D81" s="108"/>
      <c r="E81" s="123">
        <f>SUM(E72:G80)</f>
        <v>880000</v>
      </c>
      <c r="F81" s="123"/>
      <c r="G81" s="123"/>
    </row>
    <row r="82" spans="1:14" ht="45" customHeight="1" x14ac:dyDescent="0.4">
      <c r="A82" s="53" t="s">
        <v>62</v>
      </c>
      <c r="B82" s="55"/>
      <c r="C82" s="55"/>
      <c r="D82" s="55"/>
      <c r="E82" s="124">
        <f ca="1">SUMIF(E72:G80,"&gt;0",C72:D80)</f>
        <v>440</v>
      </c>
      <c r="F82" s="124"/>
      <c r="G82" s="124"/>
    </row>
    <row r="83" spans="1:14" ht="27" customHeight="1" x14ac:dyDescent="0.4">
      <c r="A83" s="53"/>
      <c r="B83" s="55"/>
      <c r="C83" s="55"/>
      <c r="D83" s="55"/>
      <c r="E83" s="63"/>
      <c r="F83" s="63"/>
      <c r="G83" s="63"/>
      <c r="H83" s="63"/>
      <c r="I83" s="63"/>
      <c r="J83" s="63"/>
      <c r="K83" s="63"/>
      <c r="L83" s="61"/>
      <c r="M83" s="62"/>
    </row>
    <row r="84" spans="1:14" ht="35.25" x14ac:dyDescent="0.4">
      <c r="A84" s="24" t="s">
        <v>50</v>
      </c>
      <c r="B84" s="24"/>
      <c r="C84" s="24"/>
      <c r="D84" s="24"/>
      <c r="E84" s="24"/>
      <c r="F84" s="24"/>
      <c r="G84" s="24"/>
      <c r="H84" s="24"/>
      <c r="I84" s="55"/>
      <c r="J84" s="55"/>
      <c r="K84" s="55"/>
      <c r="L84" s="55"/>
      <c r="M84" s="56"/>
    </row>
    <row r="85" spans="1:14" ht="35.25" x14ac:dyDescent="0.4">
      <c r="A85" s="24"/>
      <c r="B85" s="121" t="s">
        <v>51</v>
      </c>
      <c r="C85" s="122"/>
      <c r="D85" s="72"/>
      <c r="E85" s="72"/>
      <c r="F85" s="72"/>
      <c r="G85" s="72"/>
      <c r="H85" s="72"/>
      <c r="I85" s="72"/>
      <c r="J85" s="72"/>
      <c r="K85" s="72"/>
      <c r="L85" s="72"/>
    </row>
    <row r="86" spans="1:14" ht="35.25" x14ac:dyDescent="0.4">
      <c r="A86" s="24"/>
      <c r="B86" s="121" t="s">
        <v>52</v>
      </c>
      <c r="C86" s="122"/>
      <c r="D86" s="72"/>
      <c r="E86" s="72"/>
      <c r="F86" s="72"/>
      <c r="G86" s="72"/>
      <c r="H86" s="72"/>
      <c r="I86" s="72"/>
      <c r="J86" s="72"/>
      <c r="K86" s="72"/>
      <c r="L86" s="72"/>
    </row>
    <row r="87" spans="1:14" ht="35.25" x14ac:dyDescent="0.4">
      <c r="A87" s="24"/>
      <c r="B87" s="121" t="s">
        <v>53</v>
      </c>
      <c r="C87" s="122"/>
      <c r="D87" s="72"/>
      <c r="E87" s="72"/>
      <c r="F87" s="72"/>
      <c r="G87" s="72"/>
      <c r="H87" s="72"/>
      <c r="I87" s="72"/>
      <c r="J87" s="72"/>
      <c r="K87" s="72"/>
      <c r="L87" s="72"/>
    </row>
    <row r="88" spans="1:14" ht="35.25" x14ac:dyDescent="0.4">
      <c r="A88" s="24"/>
      <c r="B88" s="121" t="s">
        <v>54</v>
      </c>
      <c r="C88" s="122"/>
      <c r="D88" s="72"/>
      <c r="E88" s="72"/>
      <c r="F88" s="72"/>
      <c r="G88" s="72"/>
      <c r="H88" s="72"/>
      <c r="I88" s="72"/>
      <c r="J88" s="72"/>
      <c r="K88" s="72"/>
      <c r="L88" s="72"/>
    </row>
    <row r="89" spans="1:14" ht="35.25" x14ac:dyDescent="0.4">
      <c r="A89" s="24"/>
      <c r="B89" s="121" t="s">
        <v>55</v>
      </c>
      <c r="C89" s="122"/>
      <c r="D89" s="72"/>
      <c r="E89" s="72"/>
      <c r="F89" s="72"/>
      <c r="G89" s="72"/>
      <c r="H89" s="72"/>
      <c r="I89" s="72"/>
      <c r="J89" s="72"/>
      <c r="K89" s="72"/>
      <c r="L89" s="72"/>
    </row>
    <row r="90" spans="1:14" ht="35.25" x14ac:dyDescent="0.4">
      <c r="A90" s="24"/>
      <c r="B90" s="121" t="s">
        <v>56</v>
      </c>
      <c r="C90" s="122"/>
      <c r="D90" s="72"/>
      <c r="E90" s="72"/>
      <c r="F90" s="72"/>
      <c r="G90" s="72"/>
      <c r="H90" s="72"/>
      <c r="I90" s="72"/>
      <c r="J90" s="72"/>
      <c r="K90" s="72"/>
      <c r="L90" s="72"/>
    </row>
    <row r="91" spans="1:14" ht="35.25" x14ac:dyDescent="0.4">
      <c r="A91" s="24"/>
      <c r="B91" s="129" t="s">
        <v>67</v>
      </c>
      <c r="C91" s="129"/>
      <c r="D91" s="72"/>
      <c r="E91" s="72"/>
      <c r="F91" s="72"/>
      <c r="G91" s="72"/>
      <c r="H91" s="72"/>
      <c r="I91" s="72"/>
      <c r="J91" s="72"/>
      <c r="K91" s="72"/>
      <c r="L91" s="72"/>
    </row>
    <row r="92" spans="1:14" ht="35.25" x14ac:dyDescent="0.4">
      <c r="A92" s="24"/>
      <c r="B92" s="57" t="s">
        <v>8</v>
      </c>
      <c r="C92" s="58"/>
      <c r="D92" s="58"/>
      <c r="E92" s="59"/>
      <c r="F92" s="59"/>
      <c r="G92" s="59"/>
      <c r="H92" s="59"/>
      <c r="I92" s="59"/>
      <c r="J92" s="59"/>
      <c r="K92" s="59"/>
      <c r="L92" s="60"/>
    </row>
    <row r="93" spans="1:14" ht="27" customHeight="1" x14ac:dyDescent="0.4">
      <c r="A93" s="24"/>
      <c r="B93" s="73"/>
      <c r="C93" s="74"/>
      <c r="D93" s="74"/>
      <c r="E93" s="74"/>
      <c r="F93" s="74"/>
      <c r="G93" s="74"/>
      <c r="H93" s="74"/>
      <c r="I93" s="74"/>
      <c r="J93" s="74"/>
      <c r="K93" s="74"/>
      <c r="L93" s="75"/>
    </row>
    <row r="94" spans="1:14" ht="35.25" customHeight="1" x14ac:dyDescent="0.4">
      <c r="A94" s="24"/>
      <c r="B94" s="69"/>
      <c r="C94" s="69"/>
      <c r="D94" s="69"/>
      <c r="E94" s="69"/>
      <c r="F94" s="69"/>
      <c r="G94" s="69"/>
      <c r="H94" s="69"/>
      <c r="I94" s="69"/>
      <c r="J94" s="69"/>
      <c r="K94" s="69"/>
      <c r="L94" s="69"/>
      <c r="M94" s="69"/>
    </row>
    <row r="95" spans="1:14" ht="37.15" customHeight="1" x14ac:dyDescent="0.4">
      <c r="A95" s="68" t="s">
        <v>14</v>
      </c>
      <c r="B95" s="125"/>
      <c r="C95" s="125"/>
      <c r="D95" s="125"/>
      <c r="E95" s="125"/>
      <c r="F95" s="125"/>
      <c r="G95" s="126"/>
      <c r="H95" s="127" t="s">
        <v>15</v>
      </c>
      <c r="I95" s="127"/>
      <c r="J95" s="127"/>
      <c r="K95" s="128"/>
      <c r="L95" s="128"/>
      <c r="M95" s="128"/>
      <c r="N95" s="20"/>
    </row>
    <row r="96" spans="1:14" ht="37.15" customHeight="1" x14ac:dyDescent="0.4">
      <c r="A96" s="68" t="s">
        <v>16</v>
      </c>
      <c r="B96" s="125"/>
      <c r="C96" s="125"/>
      <c r="D96" s="125"/>
      <c r="E96" s="125"/>
      <c r="F96" s="125"/>
      <c r="G96" s="126"/>
      <c r="H96" s="127" t="s">
        <v>17</v>
      </c>
      <c r="I96" s="127"/>
      <c r="J96" s="127"/>
      <c r="K96" s="128"/>
      <c r="L96" s="128"/>
      <c r="M96" s="128"/>
      <c r="N96" s="19"/>
    </row>
    <row r="97" spans="1:14" ht="37.15" customHeight="1" x14ac:dyDescent="0.4">
      <c r="A97" s="68" t="s">
        <v>18</v>
      </c>
      <c r="B97" s="125"/>
      <c r="C97" s="125"/>
      <c r="D97" s="125"/>
      <c r="E97" s="125"/>
      <c r="F97" s="125"/>
      <c r="G97" s="126"/>
      <c r="H97" s="127" t="s">
        <v>19</v>
      </c>
      <c r="I97" s="127"/>
      <c r="J97" s="127"/>
      <c r="K97" s="128"/>
      <c r="L97" s="128"/>
      <c r="M97" s="128"/>
      <c r="N97" s="19"/>
    </row>
    <row r="98" spans="1:14" ht="37.15" customHeight="1" x14ac:dyDescent="0.4">
      <c r="A98" s="68" t="s">
        <v>21</v>
      </c>
      <c r="B98" s="70"/>
      <c r="C98" s="70"/>
      <c r="D98" s="70"/>
      <c r="E98" s="70"/>
      <c r="F98" s="70"/>
      <c r="G98" s="70"/>
      <c r="H98" s="70"/>
      <c r="I98" s="70"/>
      <c r="J98" s="70"/>
      <c r="K98" s="70"/>
      <c r="L98" s="70"/>
      <c r="M98" s="71"/>
      <c r="N98" s="18"/>
    </row>
    <row r="99" spans="1:14" ht="37.15" customHeight="1" x14ac:dyDescent="0.4">
      <c r="A99" s="68" t="s">
        <v>20</v>
      </c>
      <c r="B99" s="70"/>
      <c r="C99" s="70"/>
      <c r="D99" s="70"/>
      <c r="E99" s="70"/>
      <c r="F99" s="70"/>
      <c r="G99" s="70"/>
      <c r="H99" s="70"/>
      <c r="I99" s="70"/>
      <c r="J99" s="70"/>
      <c r="K99" s="70"/>
      <c r="L99" s="70"/>
      <c r="M99" s="71"/>
      <c r="N99" s="21"/>
    </row>
    <row r="100" spans="1:14" ht="8.4499999999999993" customHeight="1" x14ac:dyDescent="0.4"/>
  </sheetData>
  <mergeCells count="92">
    <mergeCell ref="B90:C90"/>
    <mergeCell ref="B91:C91"/>
    <mergeCell ref="B95:G95"/>
    <mergeCell ref="H95:J95"/>
    <mergeCell ref="K95:M95"/>
    <mergeCell ref="B96:G96"/>
    <mergeCell ref="H96:J96"/>
    <mergeCell ref="K96:M96"/>
    <mergeCell ref="B97:G97"/>
    <mergeCell ref="H97:J97"/>
    <mergeCell ref="K97:M97"/>
    <mergeCell ref="B87:C87"/>
    <mergeCell ref="B88:C88"/>
    <mergeCell ref="B89:C89"/>
    <mergeCell ref="C81:D81"/>
    <mergeCell ref="E81:G81"/>
    <mergeCell ref="E82:G82"/>
    <mergeCell ref="B85:C85"/>
    <mergeCell ref="B86:C86"/>
    <mergeCell ref="C80:D80"/>
    <mergeCell ref="E80:G80"/>
    <mergeCell ref="C75:D75"/>
    <mergeCell ref="E75:G75"/>
    <mergeCell ref="C76:D76"/>
    <mergeCell ref="E76:G76"/>
    <mergeCell ref="C77:D77"/>
    <mergeCell ref="E77:G77"/>
    <mergeCell ref="B71:D71"/>
    <mergeCell ref="E71:G71"/>
    <mergeCell ref="C78:D78"/>
    <mergeCell ref="E78:G78"/>
    <mergeCell ref="C79:D79"/>
    <mergeCell ref="E79:G79"/>
    <mergeCell ref="C72:D72"/>
    <mergeCell ref="E72:G72"/>
    <mergeCell ref="C73:D73"/>
    <mergeCell ref="E73:G73"/>
    <mergeCell ref="C74:D74"/>
    <mergeCell ref="E74:G74"/>
    <mergeCell ref="A42:M42"/>
    <mergeCell ref="A58:M58"/>
    <mergeCell ref="E61:I61"/>
    <mergeCell ref="B70:D70"/>
    <mergeCell ref="E70:G70"/>
    <mergeCell ref="K44:M44"/>
    <mergeCell ref="K49:M49"/>
    <mergeCell ref="K52:M52"/>
    <mergeCell ref="K51:M51"/>
    <mergeCell ref="K50:M50"/>
    <mergeCell ref="I34:K34"/>
    <mergeCell ref="L34:M34"/>
    <mergeCell ref="L35:M35"/>
    <mergeCell ref="L36:M36"/>
    <mergeCell ref="D38:H38"/>
    <mergeCell ref="I38:J38"/>
    <mergeCell ref="L33:M33"/>
    <mergeCell ref="I25:K25"/>
    <mergeCell ref="L25:M25"/>
    <mergeCell ref="L26:M26"/>
    <mergeCell ref="L27:M27"/>
    <mergeCell ref="I28:K28"/>
    <mergeCell ref="L28:M28"/>
    <mergeCell ref="L29:M29"/>
    <mergeCell ref="L30:M30"/>
    <mergeCell ref="I31:K31"/>
    <mergeCell ref="L31:M31"/>
    <mergeCell ref="L32:M32"/>
    <mergeCell ref="L24:M24"/>
    <mergeCell ref="I16:K16"/>
    <mergeCell ref="L16:M16"/>
    <mergeCell ref="L17:M17"/>
    <mergeCell ref="L18:M18"/>
    <mergeCell ref="I19:K19"/>
    <mergeCell ref="L19:M19"/>
    <mergeCell ref="L20:M20"/>
    <mergeCell ref="L21:M21"/>
    <mergeCell ref="I22:K22"/>
    <mergeCell ref="L22:M22"/>
    <mergeCell ref="L23:M23"/>
    <mergeCell ref="L15:M15"/>
    <mergeCell ref="B2:I2"/>
    <mergeCell ref="I8:I9"/>
    <mergeCell ref="J8:J9"/>
    <mergeCell ref="K8:K9"/>
    <mergeCell ref="L8:M9"/>
    <mergeCell ref="I10:K10"/>
    <mergeCell ref="L10:M10"/>
    <mergeCell ref="L11:M11"/>
    <mergeCell ref="L12:M12"/>
    <mergeCell ref="I13:K13"/>
    <mergeCell ref="L13:M13"/>
    <mergeCell ref="L14:M14"/>
  </mergeCells>
  <phoneticPr fontId="2"/>
  <dataValidations count="2">
    <dataValidation type="list" allowBlank="1" showInputMessage="1" showErrorMessage="1" sqref="B11:H11 B29:H29 B26:H26 B32:H32 B20:H20 B14:H14 B17:H17 B23:H23 B35:H35">
      <formula1>"○,　"</formula1>
    </dataValidation>
    <dataValidation type="list" allowBlank="1" showInputMessage="1" sqref="J24 J15 J21 J27 J33 J12 J18 J30 J36">
      <formula1>"100回未満,100回以上,150回以上"</formula1>
    </dataValidation>
  </dataValidations>
  <pageMargins left="0.7" right="0.7" top="0.75" bottom="0.75" header="0.3" footer="0.3"/>
  <pageSetup paperSize="9" scale="37" fitToHeight="0" orientation="portrait" r:id="rId1"/>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記載例</vt:lpstr>
      <vt:lpstr>記載例!Print_Area</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伊藤 尚志</cp:lastModifiedBy>
  <cp:lastPrinted>2023-07-07T06:43:44Z</cp:lastPrinted>
  <dcterms:created xsi:type="dcterms:W3CDTF">2021-05-25T06:48:22Z</dcterms:created>
  <dcterms:modified xsi:type="dcterms:W3CDTF">2023-11-13T04:59:16Z</dcterms:modified>
</cp:coreProperties>
</file>