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maindata\飯田医師会HP\コロナ関連\個別接種促進・時間外休日\1002\"/>
    </mc:Choice>
  </mc:AlternateContent>
  <xr:revisionPtr revIDLastSave="0" documentId="8_{98C8C7B4-0FDA-40D1-B076-C46CD182264A}" xr6:coauthVersionLast="47" xr6:coauthVersionMax="47" xr10:uidLastSave="{00000000-0000-0000-0000-000000000000}"/>
  <bookViews>
    <workbookView xWindow="2340" yWindow="1380" windowWidth="20055" windowHeight="14820" xr2:uid="{00000000-000D-0000-FFFF-FFFF00000000}"/>
  </bookViews>
  <sheets>
    <sheet name="病院用" sheetId="6" r:id="rId1"/>
  </sheets>
  <definedNames>
    <definedName name="_xlnm._FilterDatabase" localSheetId="0" hidden="1">病院用!$A$8:$P$93</definedName>
    <definedName name="_xlnm.Print_Area" localSheetId="0">病院用!$A$1:$P$231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6" l="1"/>
  <c r="D94" i="6"/>
  <c r="J13" i="6"/>
  <c r="C11" i="6"/>
  <c r="D11" i="6"/>
  <c r="J12" i="6" l="1"/>
  <c r="E11" i="6"/>
  <c r="J89" i="6" l="1"/>
  <c r="J88" i="6"/>
  <c r="J80" i="6"/>
  <c r="J79" i="6"/>
  <c r="J71" i="6"/>
  <c r="J70" i="6"/>
  <c r="J62" i="6"/>
  <c r="J61" i="6"/>
  <c r="J49" i="6"/>
  <c r="J48" i="6"/>
  <c r="J40" i="6"/>
  <c r="J39" i="6"/>
  <c r="J31" i="6"/>
  <c r="J30" i="6"/>
  <c r="J22" i="6"/>
  <c r="J21" i="6"/>
  <c r="D96" i="6" l="1"/>
  <c r="D95" i="6"/>
  <c r="F20" i="6"/>
  <c r="E20" i="6"/>
  <c r="D20" i="6"/>
  <c r="C20" i="6"/>
  <c r="G29" i="6" l="1"/>
  <c r="D38" i="6"/>
  <c r="G47" i="6"/>
  <c r="I38" i="6"/>
  <c r="H38" i="6"/>
  <c r="G38" i="6"/>
  <c r="F38" i="6"/>
  <c r="E38" i="6"/>
  <c r="C38" i="6"/>
  <c r="I29" i="6"/>
  <c r="H29" i="6"/>
  <c r="F29" i="6"/>
  <c r="E29" i="6"/>
  <c r="D29" i="6"/>
  <c r="C29" i="6"/>
  <c r="H20" i="6"/>
  <c r="G20" i="6"/>
  <c r="F11" i="6"/>
  <c r="G11" i="6"/>
  <c r="H11" i="6"/>
  <c r="I11" i="6"/>
  <c r="L9" i="6" l="1"/>
  <c r="J15" i="6"/>
  <c r="J16" i="6"/>
  <c r="J34" i="6"/>
  <c r="L27" i="6"/>
  <c r="J33" i="6"/>
  <c r="J43" i="6"/>
  <c r="L36" i="6"/>
  <c r="J42" i="6"/>
  <c r="J25" i="6"/>
  <c r="L18" i="6"/>
  <c r="J24" i="6"/>
  <c r="I87" i="6" l="1"/>
  <c r="H87" i="6"/>
  <c r="G87" i="6"/>
  <c r="F87" i="6"/>
  <c r="E87" i="6"/>
  <c r="D87" i="6"/>
  <c r="C87" i="6"/>
  <c r="I78" i="6"/>
  <c r="H78" i="6"/>
  <c r="G78" i="6"/>
  <c r="F78" i="6"/>
  <c r="E78" i="6"/>
  <c r="D78" i="6"/>
  <c r="C78" i="6"/>
  <c r="I69" i="6"/>
  <c r="H69" i="6"/>
  <c r="G69" i="6"/>
  <c r="F69" i="6"/>
  <c r="E69" i="6"/>
  <c r="D69" i="6"/>
  <c r="C69" i="6"/>
  <c r="I60" i="6"/>
  <c r="H60" i="6"/>
  <c r="G60" i="6"/>
  <c r="F60" i="6"/>
  <c r="E60" i="6"/>
  <c r="D60" i="6"/>
  <c r="C60" i="6"/>
  <c r="I47" i="6"/>
  <c r="H47" i="6"/>
  <c r="F47" i="6"/>
  <c r="E47" i="6"/>
  <c r="D47" i="6"/>
  <c r="C47" i="6"/>
  <c r="L45" i="6" l="1"/>
  <c r="J51" i="6"/>
  <c r="L76" i="6"/>
  <c r="J83" i="6"/>
  <c r="J82" i="6"/>
  <c r="L67" i="6"/>
  <c r="J73" i="6"/>
  <c r="J74" i="6"/>
  <c r="L58" i="6"/>
  <c r="J65" i="6"/>
  <c r="J64" i="6"/>
  <c r="L85" i="6"/>
  <c r="J92" i="6"/>
  <c r="J91" i="6"/>
  <c r="J52" i="6"/>
  <c r="C173" i="6"/>
  <c r="M95" i="6" l="1"/>
  <c r="M94" i="6"/>
  <c r="C213" i="6" l="1"/>
  <c r="C214" i="6"/>
  <c r="M194" i="6"/>
  <c r="M150" i="6"/>
  <c r="D145" i="6"/>
  <c r="C53" i="6"/>
  <c r="C181" i="6" l="1"/>
  <c r="D181" i="6" s="1"/>
  <c r="C180" i="6"/>
  <c r="D180" i="6" s="1"/>
  <c r="C179" i="6"/>
  <c r="D179" i="6" s="1"/>
  <c r="C178" i="6"/>
  <c r="D178" i="6" s="1"/>
  <c r="C177" i="6"/>
  <c r="D177" i="6" s="1"/>
  <c r="C176" i="6"/>
  <c r="D176" i="6" s="1"/>
  <c r="C175" i="6"/>
  <c r="D175" i="6" s="1"/>
  <c r="C174" i="6"/>
  <c r="D174" i="6" s="1"/>
  <c r="D173" i="6"/>
  <c r="D8" i="6"/>
  <c r="E8" i="6" s="1"/>
  <c r="F8" i="6" s="1"/>
  <c r="G8" i="6" s="1"/>
  <c r="H8" i="6" s="1"/>
  <c r="I8" i="6" s="1"/>
  <c r="C17" i="6" s="1"/>
  <c r="D17" i="6" s="1"/>
  <c r="E17" i="6" s="1"/>
  <c r="F17" i="6" s="1"/>
  <c r="G17" i="6" s="1"/>
  <c r="H17" i="6" s="1"/>
  <c r="I17" i="6" s="1"/>
  <c r="C26" i="6" s="1"/>
  <c r="D26" i="6" s="1"/>
  <c r="E26" i="6" s="1"/>
  <c r="F26" i="6" s="1"/>
  <c r="G26" i="6" s="1"/>
  <c r="H26" i="6" s="1"/>
  <c r="I26" i="6" s="1"/>
  <c r="C35" i="6" s="1"/>
  <c r="D35" i="6" s="1"/>
  <c r="E35" i="6" s="1"/>
  <c r="F35" i="6" s="1"/>
  <c r="G35" i="6" s="1"/>
  <c r="H35" i="6" s="1"/>
  <c r="I35" i="6" s="1"/>
  <c r="C44" i="6" s="1"/>
  <c r="D44" i="6" s="1"/>
  <c r="E44" i="6" s="1"/>
  <c r="F44" i="6" s="1"/>
  <c r="G44" i="6" s="1"/>
  <c r="H44" i="6" s="1"/>
  <c r="I44" i="6" s="1"/>
  <c r="C57" i="6" s="1"/>
  <c r="D57" i="6" s="1"/>
  <c r="E57" i="6" s="1"/>
  <c r="F57" i="6" s="1"/>
  <c r="G57" i="6" s="1"/>
  <c r="H57" i="6" s="1"/>
  <c r="I57" i="6" s="1"/>
  <c r="C66" i="6" s="1"/>
  <c r="D66" i="6" s="1"/>
  <c r="E66" i="6" s="1"/>
  <c r="F66" i="6" s="1"/>
  <c r="G66" i="6" s="1"/>
  <c r="H66" i="6" s="1"/>
  <c r="I66" i="6" s="1"/>
  <c r="C75" i="6" s="1"/>
  <c r="D75" i="6" s="1"/>
  <c r="E75" i="6" s="1"/>
  <c r="F75" i="6" s="1"/>
  <c r="G75" i="6" s="1"/>
  <c r="H75" i="6" s="1"/>
  <c r="I75" i="6" s="1"/>
  <c r="C84" i="6" s="1"/>
  <c r="D84" i="6" s="1"/>
  <c r="E84" i="6" s="1"/>
  <c r="F84" i="6" s="1"/>
  <c r="G84" i="6" s="1"/>
  <c r="H84" i="6" s="1"/>
  <c r="I84" i="6" s="1"/>
  <c r="D182" i="6" l="1"/>
  <c r="I214" i="6"/>
  <c r="M214" i="6" s="1"/>
  <c r="I169" i="6"/>
  <c r="I213" i="6"/>
  <c r="M213" i="6" s="1"/>
  <c r="F205" i="6" l="1"/>
  <c r="C182" i="6"/>
  <c r="H181" i="6"/>
  <c r="J181" i="6" s="1"/>
  <c r="M180" i="6"/>
  <c r="O180" i="6" s="1"/>
  <c r="H179" i="6"/>
  <c r="J179" i="6" s="1"/>
  <c r="M178" i="6"/>
  <c r="O178" i="6" s="1"/>
  <c r="H177" i="6"/>
  <c r="J177" i="6" s="1"/>
  <c r="M176" i="6"/>
  <c r="O176" i="6" s="1"/>
  <c r="H175" i="6"/>
  <c r="J175" i="6" s="1"/>
  <c r="M174" i="6"/>
  <c r="O174" i="6" s="1"/>
  <c r="H173" i="6"/>
  <c r="J173" i="6" s="1"/>
  <c r="M181" i="6"/>
  <c r="O181" i="6" s="1"/>
  <c r="H180" i="6"/>
  <c r="J180" i="6" s="1"/>
  <c r="M177" i="6"/>
  <c r="O177" i="6" s="1"/>
  <c r="H176" i="6"/>
  <c r="J176" i="6" s="1"/>
  <c r="M173" i="6"/>
  <c r="O173" i="6" s="1"/>
  <c r="H174" i="6"/>
  <c r="J174" i="6" s="1"/>
  <c r="H178" i="6"/>
  <c r="J178" i="6" s="1"/>
  <c r="M175" i="6"/>
  <c r="O175" i="6" s="1"/>
  <c r="M179" i="6"/>
  <c r="O179" i="6" s="1"/>
  <c r="H182" i="6" l="1"/>
  <c r="J182" i="6"/>
  <c r="M182" i="6"/>
  <c r="O182" i="6"/>
  <c r="F16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N0550054</author>
  </authors>
  <commentList>
    <comment ref="G94" authorId="0" shapeId="0" xr:uid="{00000000-0006-0000-0000-000001000000}">
      <text>
        <r>
          <rPr>
            <b/>
            <sz val="14"/>
            <color indexed="81"/>
            <rFont val="MS P ゴシック"/>
            <family val="3"/>
            <charset val="128"/>
          </rPr>
          <t>必ず記入してください。</t>
        </r>
      </text>
    </comment>
    <comment ref="M145" authorId="0" shapeId="0" xr:uid="{00000000-0006-0000-0000-000002000000}">
      <text>
        <r>
          <rPr>
            <b/>
            <sz val="14"/>
            <color indexed="81"/>
            <rFont val="MS P ゴシック"/>
            <family val="3"/>
            <charset val="128"/>
          </rPr>
          <t xml:space="preserve">必ず押印願います。
</t>
        </r>
      </text>
    </comment>
    <comment ref="M150" authorId="0" shapeId="0" xr:uid="{00000000-0006-0000-0000-000003000000}">
      <text>
        <r>
          <rPr>
            <b/>
            <sz val="16"/>
            <color indexed="81"/>
            <rFont val="MS P ゴシック"/>
            <family val="3"/>
            <charset val="128"/>
          </rPr>
          <t>医療法人等の場合は、必ず医療法人名から記載してください。</t>
        </r>
      </text>
    </comment>
  </commentList>
</comments>
</file>

<file path=xl/sharedStrings.xml><?xml version="1.0" encoding="utf-8"?>
<sst xmlns="http://schemas.openxmlformats.org/spreadsheetml/2006/main" count="289" uniqueCount="121">
  <si>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</si>
  <si>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</si>
  <si>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</si>
  <si>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</si>
  <si>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</si>
  <si>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</si>
  <si>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</si>
  <si>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</si>
  <si>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</si>
  <si>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</si>
  <si>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</si>
  <si>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</si>
  <si>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</si>
  <si>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</si>
  <si>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</si>
  <si>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</si>
  <si>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</si>
  <si>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</si>
  <si>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</si>
  <si>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</si>
  <si>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</si>
  <si>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</si>
  <si>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</si>
  <si>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</si>
  <si>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</si>
  <si>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</si>
  <si>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</si>
  <si>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</si>
  <si>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</si>
  <si>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</si>
  <si>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</si>
  <si>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</si>
  <si>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</si>
  <si>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</si>
  <si>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</si>
  <si>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</si>
  <si>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</si>
  <si>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</si>
  <si>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</si>
  <si>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</si>
  <si>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</si>
  <si>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</si>
  <si>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</si>
  <si>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</si>
  <si>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</si>
  <si>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</si>
  <si>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</si>
  <si>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</si>
  <si>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</si>
  <si>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</si>
  <si>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</si>
  <si>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</si>
  <si>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</si>
  <si>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</si>
  <si>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</si>
  <si>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</si>
  <si>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</si>
  <si>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</si>
  <si>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</si>
  <si>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</si>
  <si>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</si>
  <si>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</si>
  <si>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</si>
  <si>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</si>
  <si>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</si>
  <si>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</si>
  <si>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</si>
  <si>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</si>
  <si>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</si>
  <si>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</si>
  <si>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</si>
  <si>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</si>
  <si>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</si>
  <si>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</si>
  <si>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</si>
  <si>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</si>
  <si>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</si>
  <si>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</si>
  <si>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</si>
  <si>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</si>
  <si>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</si>
  <si>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</si>
  <si>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</si>
  <si>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</si>
  <si>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</si>
  <si>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</si>
  <si>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</si>
  <si>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</si>
  <si>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</si>
  <si>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</si>
  <si>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</si>
  <si>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</si>
  <si>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</si>
  <si>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</si>
  <si>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</si>
  <si>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</si>
  <si>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</si>
  <si>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</si>
  <si>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</si>
  <si>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</si>
  <si>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</si>
  <si>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</si>
  <si>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</si>
  <si>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</si>
  <si>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</si>
  <si>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8月1日から10月2日の間</t>
    <rPh sb="1" eb="2">
      <t>ガツ</t>
    </rPh>
    <rPh sb="3" eb="4">
      <t>ニチ</t>
    </rPh>
    <rPh sb="12" eb="13">
      <t>アイダ</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</si>
  <si>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</si>
  <si>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8月1日から10月2日の間</t>
    <rPh sb="12" eb="13">
      <t>アイダ</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</si>
  <si>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</si>
  <si>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医療法人〇〇会　○○病院</t>
    <rPh sb="0" eb="4">
      <t>イリョウホウジン</t>
    </rPh>
    <rPh sb="6" eb="7">
      <t>カイ</t>
    </rPh>
    <rPh sb="10" eb="12">
      <t>ビョウイン</t>
    </rPh>
    <phoneticPr fontId="2"/>
  </si>
  <si>
    <t>うち市内居住者（　　）回</t>
    <rPh sb="2" eb="4">
      <t>シナイ</t>
    </rPh>
    <rPh sb="4" eb="7">
      <t>キョジュウシャ</t>
    </rPh>
    <rPh sb="11" eb="12">
      <t>カイ</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</si>
  <si>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</si>
  <si>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○○○市町村長　様</t>
    <rPh sb="3" eb="5">
      <t>シチョウ</t>
    </rPh>
    <rPh sb="4" eb="6">
      <t>チョウソン</t>
    </rPh>
    <rPh sb="6" eb="7">
      <t>チョウ</t>
    </rPh>
    <rPh sb="8" eb="9">
      <t>サマ</t>
    </rPh>
    <phoneticPr fontId="2"/>
  </si>
  <si>
    <t>【新型コロナウイルスワクチン個別接種協力金】</t>
  </si>
  <si>
    <t>住所</t>
    <rPh sb="0" eb="2">
      <t>ジュウショ</t>
    </rPh>
    <phoneticPr fontId="2"/>
  </si>
  <si>
    <t>〒</t>
    <phoneticPr fontId="2"/>
  </si>
  <si>
    <t>担当者氏名</t>
    <rPh sb="0" eb="3">
      <t>タントウシャ</t>
    </rPh>
    <rPh sb="3" eb="5">
      <t>シメイ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</si>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</sst>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0_);[Red]\(0\)"/>
  </numFmts>
  <fonts count="3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b/>
      <sz val="14"/>
      <color indexed="81"/>
      <name val="MS P ゴシック"/>
      <family val="3"/>
      <charset val="128"/>
    </font>
    <font>
      <b/>
      <sz val="26"/>
      <color theme="1"/>
      <name val="游ゴシック"/>
      <family val="3"/>
      <charset val="128"/>
      <scheme val="minor"/>
    </font>
    <font>
      <b/>
      <sz val="16"/>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3" fillId="0" borderId="0" xfId="0" applyFont="1" applyAlignment="1">
      <alignment horizontal="center" vertical="center"/>
    </xf>
    <xf numFmtId="38" fontId="13" fillId="0" borderId="0" xfId="1"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8" fillId="0" borderId="0" xfId="0" applyFont="1" applyBorder="1">
      <alignment vertical="center"/>
    </xf>
    <xf numFmtId="0" fontId="18" fillId="0" borderId="0" xfId="0" applyFont="1">
      <alignment vertical="center"/>
    </xf>
    <xf numFmtId="176" fontId="20" fillId="2" borderId="1" xfId="0" applyNumberFormat="1" applyFont="1" applyFill="1" applyBorder="1" applyAlignment="1">
      <alignment horizontal="center" vertical="center"/>
    </xf>
    <xf numFmtId="0" fontId="8" fillId="0" borderId="1" xfId="0" applyFont="1" applyBorder="1">
      <alignment vertical="center"/>
    </xf>
    <xf numFmtId="38" fontId="8" fillId="4" borderId="1" xfId="1" applyFont="1" applyFill="1" applyBorder="1">
      <alignment vertical="center"/>
    </xf>
    <xf numFmtId="0" fontId="19"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38" fontId="19" fillId="0" borderId="0" xfId="1" applyFont="1" applyBorder="1" applyAlignment="1">
      <alignment horizontal="center" vertical="center"/>
    </xf>
    <xf numFmtId="0" fontId="0" fillId="0" borderId="0" xfId="0">
      <alignment vertical="center"/>
    </xf>
    <xf numFmtId="0" fontId="9" fillId="0" borderId="0" xfId="0" applyFont="1">
      <alignment vertical="center"/>
    </xf>
    <xf numFmtId="38" fontId="19"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3" fillId="0" borderId="0" xfId="0" applyFont="1" applyAlignment="1">
      <alignment horizontal="right" vertical="center"/>
    </xf>
    <xf numFmtId="0" fontId="19"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7" xfId="2" applyFont="1" applyBorder="1">
      <alignment vertical="center"/>
    </xf>
    <xf numFmtId="0" fontId="30" fillId="0" borderId="7" xfId="0" applyFont="1" applyBorder="1">
      <alignment vertical="center"/>
    </xf>
    <xf numFmtId="0" fontId="0" fillId="0" borderId="7" xfId="0" applyBorder="1">
      <alignment vertical="center"/>
    </xf>
    <xf numFmtId="0" fontId="11" fillId="0" borderId="7" xfId="2" applyFont="1" applyBorder="1">
      <alignment vertical="center"/>
    </xf>
    <xf numFmtId="0" fontId="28" fillId="0" borderId="0" xfId="0" applyFont="1">
      <alignment vertical="center"/>
    </xf>
    <xf numFmtId="0" fontId="9" fillId="0" borderId="0" xfId="0" applyFont="1" applyAlignment="1">
      <alignment horizontal="center" vertical="center"/>
    </xf>
    <xf numFmtId="0" fontId="24" fillId="0" borderId="7" xfId="0" applyFont="1" applyBorder="1">
      <alignment vertical="center"/>
    </xf>
    <xf numFmtId="0" fontId="11" fillId="3" borderId="7" xfId="2" applyFont="1" applyFill="1" applyBorder="1">
      <alignment vertical="center"/>
    </xf>
    <xf numFmtId="0" fontId="0" fillId="0" borderId="0" xfId="0">
      <alignment vertical="center"/>
    </xf>
    <xf numFmtId="40" fontId="8" fillId="3" borderId="1" xfId="1" applyNumberFormat="1" applyFont="1" applyFill="1" applyBorder="1" applyAlignment="1">
      <alignment horizontal="center" vertical="center"/>
    </xf>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23"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0" fillId="0" borderId="0" xfId="0">
      <alignment vertical="center"/>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0" fillId="0" borderId="0" xfId="0">
      <alignment vertical="center"/>
    </xf>
    <xf numFmtId="0" fontId="23" fillId="5" borderId="0" xfId="0" applyFont="1" applyFill="1">
      <alignment vertical="center"/>
    </xf>
    <xf numFmtId="0" fontId="32" fillId="0" borderId="0" xfId="0" applyFont="1">
      <alignment vertical="center"/>
    </xf>
    <xf numFmtId="0" fontId="23" fillId="0" borderId="0" xfId="0" applyFont="1">
      <alignment vertical="center"/>
    </xf>
    <xf numFmtId="0" fontId="23" fillId="0" borderId="18" xfId="0" applyFont="1" applyBorder="1">
      <alignment vertical="center"/>
    </xf>
    <xf numFmtId="0" fontId="23" fillId="0" borderId="0" xfId="0" applyFont="1">
      <alignment vertical="center"/>
    </xf>
    <xf numFmtId="0" fontId="0" fillId="0" borderId="0" xfId="0">
      <alignment vertical="center"/>
    </xf>
    <xf numFmtId="0" fontId="15"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3" fillId="0" borderId="0" xfId="0" applyFont="1" applyFill="1">
      <alignment vertical="center"/>
    </xf>
    <xf numFmtId="0" fontId="10" fillId="0" borderId="0" xfId="0" applyFont="1" applyFill="1">
      <alignment vertical="center"/>
    </xf>
    <xf numFmtId="0" fontId="23" fillId="0" borderId="0" xfId="0" applyFont="1" applyBorder="1">
      <alignment vertical="center"/>
    </xf>
    <xf numFmtId="0" fontId="15" fillId="0" borderId="0" xfId="0" applyFont="1" applyAlignment="1">
      <alignment horizontal="right" vertical="center"/>
    </xf>
    <xf numFmtId="0" fontId="19" fillId="0" borderId="1" xfId="0" applyFont="1" applyBorder="1" applyAlignment="1">
      <alignment horizontal="center" vertical="center"/>
    </xf>
    <xf numFmtId="0" fontId="11" fillId="0" borderId="0" xfId="0" applyFont="1">
      <alignment vertical="center"/>
    </xf>
    <xf numFmtId="38" fontId="13" fillId="0" borderId="8" xfId="1" applyFont="1" applyBorder="1">
      <alignment vertical="center"/>
    </xf>
    <xf numFmtId="38" fontId="13" fillId="0" borderId="15" xfId="1" applyFont="1" applyBorder="1" applyAlignment="1">
      <alignment horizontal="center" vertical="center"/>
    </xf>
    <xf numFmtId="0" fontId="13" fillId="4" borderId="8" xfId="0" applyFont="1" applyFill="1" applyBorder="1">
      <alignment vertical="center"/>
    </xf>
    <xf numFmtId="0" fontId="13" fillId="4" borderId="15" xfId="0" applyFont="1" applyFill="1" applyBorder="1">
      <alignment vertical="center"/>
    </xf>
    <xf numFmtId="38" fontId="13" fillId="4" borderId="1" xfId="1" applyFont="1" applyFill="1" applyBorder="1">
      <alignment vertical="center"/>
    </xf>
    <xf numFmtId="38" fontId="13" fillId="4" borderId="8" xfId="1" applyFont="1" applyFill="1" applyBorder="1">
      <alignment vertical="center"/>
    </xf>
    <xf numFmtId="38" fontId="13" fillId="4" borderId="15" xfId="1" applyFont="1" applyFill="1" applyBorder="1" applyAlignment="1">
      <alignment horizontal="center" vertical="center"/>
    </xf>
    <xf numFmtId="178" fontId="13" fillId="0" borderId="1" xfId="0" applyNumberFormat="1" applyFont="1" applyFill="1" applyBorder="1">
      <alignment vertical="center"/>
    </xf>
    <xf numFmtId="0" fontId="13" fillId="4" borderId="1" xfId="0" applyFont="1" applyFill="1" applyBorder="1">
      <alignment vertical="center"/>
    </xf>
    <xf numFmtId="0" fontId="13" fillId="4" borderId="10" xfId="0" applyFont="1" applyFill="1" applyBorder="1">
      <alignment vertical="center"/>
    </xf>
    <xf numFmtId="0" fontId="13" fillId="4" borderId="11" xfId="0" applyFont="1" applyFill="1" applyBorder="1">
      <alignment vertical="center"/>
    </xf>
    <xf numFmtId="0" fontId="14" fillId="0" borderId="0" xfId="0" applyFont="1" applyAlignment="1">
      <alignment horizontal="center" vertical="top"/>
    </xf>
    <xf numFmtId="0" fontId="11" fillId="0" borderId="8" xfId="0" applyFont="1" applyBorder="1" applyAlignment="1">
      <alignment horizontal="center" vertical="center"/>
    </xf>
    <xf numFmtId="0" fontId="8" fillId="0" borderId="1" xfId="0" applyFont="1" applyBorder="1" applyAlignment="1">
      <alignment horizontal="left" vertical="center"/>
    </xf>
    <xf numFmtId="0" fontId="11" fillId="3" borderId="9" xfId="0" applyFont="1" applyFill="1" applyBorder="1">
      <alignment vertical="center"/>
    </xf>
    <xf numFmtId="0" fontId="8" fillId="0" borderId="6" xfId="0" applyFont="1" applyBorder="1" applyAlignment="1">
      <alignment horizontal="left" vertical="center"/>
    </xf>
    <xf numFmtId="0" fontId="17" fillId="0" borderId="8" xfId="0" applyFont="1" applyBorder="1">
      <alignment vertical="center"/>
    </xf>
    <xf numFmtId="0" fontId="0" fillId="0" borderId="9" xfId="0" applyBorder="1">
      <alignment vertical="center"/>
    </xf>
    <xf numFmtId="0" fontId="16" fillId="0" borderId="0" xfId="0" applyFont="1" applyAlignment="1">
      <alignment horizontal="centerContinuous" vertical="center"/>
    </xf>
    <xf numFmtId="0" fontId="0" fillId="0" borderId="0" xfId="0" applyAlignment="1">
      <alignment horizontal="centerContinuous" vertical="center"/>
    </xf>
    <xf numFmtId="0" fontId="34" fillId="0" borderId="0" xfId="0" applyFont="1" applyAlignment="1">
      <alignment horizontal="centerContinuous" vertical="center"/>
    </xf>
    <xf numFmtId="0" fontId="26" fillId="0" borderId="9" xfId="0" applyFont="1" applyBorder="1">
      <alignment vertical="center"/>
    </xf>
    <xf numFmtId="0" fontId="26" fillId="3" borderId="9" xfId="0" applyFont="1" applyFill="1" applyBorder="1">
      <alignment vertical="center"/>
    </xf>
    <xf numFmtId="0" fontId="0" fillId="0" borderId="0" xfId="0">
      <alignment vertical="center"/>
    </xf>
    <xf numFmtId="0" fontId="11" fillId="0" borderId="7" xfId="2" applyFont="1" applyBorder="1">
      <alignment vertical="center"/>
    </xf>
    <xf numFmtId="0" fontId="9" fillId="0" borderId="0" xfId="0" applyFont="1">
      <alignment vertical="center"/>
    </xf>
    <xf numFmtId="38" fontId="13" fillId="0" borderId="8" xfId="1" applyFont="1" applyBorder="1">
      <alignment vertical="center"/>
    </xf>
    <xf numFmtId="38" fontId="13" fillId="0" borderId="9" xfId="1" applyFont="1" applyBorder="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0" fillId="0" borderId="0" xfId="0">
      <alignment vertical="center"/>
    </xf>
    <xf numFmtId="0" fontId="11" fillId="0" borderId="7" xfId="2" applyFont="1" applyBorder="1">
      <alignment vertical="center"/>
    </xf>
    <xf numFmtId="181" fontId="11" fillId="0" borderId="9" xfId="1" applyNumberFormat="1" applyFont="1" applyBorder="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38" fontId="11" fillId="0" borderId="1" xfId="1" applyFont="1" applyBorder="1" applyAlignment="1">
      <alignment horizontal="center" vertical="center"/>
    </xf>
    <xf numFmtId="0" fontId="11" fillId="3" borderId="1" xfId="1" applyNumberFormat="1" applyFont="1" applyFill="1" applyBorder="1" applyAlignment="1">
      <alignment horizontal="right" vertical="center"/>
    </xf>
    <xf numFmtId="183" fontId="11" fillId="3" borderId="1" xfId="1" applyNumberFormat="1" applyFont="1" applyFill="1" applyBorder="1" applyAlignment="1">
      <alignment horizontal="right" vertical="center"/>
    </xf>
    <xf numFmtId="181" fontId="11" fillId="0" borderId="16" xfId="1" applyNumberFormat="1" applyFont="1" applyBorder="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9" xfId="1" applyNumberFormat="1" applyFont="1" applyBorder="1" applyAlignment="1">
      <alignment horizontal="right" vertical="center"/>
    </xf>
    <xf numFmtId="183" fontId="11" fillId="3" borderId="8" xfId="1" applyNumberFormat="1" applyFont="1" applyFill="1" applyBorder="1" applyAlignment="1">
      <alignment horizontal="center" vertical="center"/>
    </xf>
    <xf numFmtId="183" fontId="11" fillId="3" borderId="9" xfId="1" applyNumberFormat="1" applyFont="1" applyFill="1" applyBorder="1" applyAlignment="1">
      <alignment horizontal="center" vertical="center"/>
    </xf>
    <xf numFmtId="183" fontId="11" fillId="3" borderId="15" xfId="1" applyNumberFormat="1"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25" fillId="3" borderId="7" xfId="0" applyFont="1" applyFill="1" applyBorder="1">
      <alignment vertical="center"/>
    </xf>
    <xf numFmtId="0" fontId="11" fillId="3" borderId="7" xfId="0" applyFont="1" applyFill="1" applyBorder="1">
      <alignment vertical="center"/>
    </xf>
    <xf numFmtId="0" fontId="25" fillId="0" borderId="7" xfId="0" applyFont="1" applyFill="1" applyBorder="1">
      <alignment vertical="center"/>
    </xf>
    <xf numFmtId="0" fontId="11" fillId="0" borderId="7" xfId="0" applyFont="1" applyFill="1" applyBorder="1">
      <alignment vertical="center"/>
    </xf>
    <xf numFmtId="0" fontId="31" fillId="0" borderId="0" xfId="0" applyFont="1" applyAlignment="1">
      <alignment horizontal="righ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3" fillId="4" borderId="2" xfId="1" applyFont="1" applyFill="1" applyBorder="1">
      <alignment vertical="center"/>
    </xf>
    <xf numFmtId="38" fontId="13" fillId="4" borderId="4" xfId="1" applyFont="1" applyFill="1" applyBorder="1">
      <alignment vertical="center"/>
    </xf>
    <xf numFmtId="38" fontId="13" fillId="4" borderId="10" xfId="1" applyFont="1" applyFill="1" applyBorder="1">
      <alignment vertical="center"/>
    </xf>
    <xf numFmtId="38" fontId="13" fillId="4" borderId="11" xfId="1" applyFont="1" applyFill="1" applyBorder="1">
      <alignment vertical="center"/>
    </xf>
    <xf numFmtId="181" fontId="11" fillId="0" borderId="9" xfId="1" applyNumberFormat="1" applyFont="1" applyBorder="1" applyAlignment="1">
      <alignment vertical="center"/>
    </xf>
    <xf numFmtId="0" fontId="27" fillId="0" borderId="0" xfId="2" applyFont="1" applyBorder="1" applyAlignment="1">
      <alignment vertical="top" wrapText="1"/>
    </xf>
    <xf numFmtId="0" fontId="11" fillId="0" borderId="0" xfId="0" applyFont="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3" borderId="7" xfId="0" applyFont="1" applyFill="1" applyBorder="1" applyAlignment="1">
      <alignment horizontal="right" vertical="center"/>
    </xf>
    <xf numFmtId="5" fontId="31" fillId="0" borderId="7" xfId="2" applyNumberFormat="1" applyFont="1" applyBorder="1" applyAlignment="1">
      <alignment horizontal="center"/>
    </xf>
    <xf numFmtId="0" fontId="21" fillId="0" borderId="0" xfId="2" applyFont="1"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0" fillId="0" borderId="0" xfId="0">
      <alignment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25" fillId="0" borderId="13" xfId="0" applyFont="1" applyBorder="1">
      <alignment vertical="center"/>
    </xf>
    <xf numFmtId="38" fontId="9" fillId="0" borderId="0" xfId="0" applyNumberFormat="1" applyFont="1">
      <alignment vertical="center"/>
    </xf>
    <xf numFmtId="0" fontId="9" fillId="0" borderId="0" xfId="0" applyFont="1">
      <alignment vertical="center"/>
    </xf>
    <xf numFmtId="182" fontId="11" fillId="0" borderId="9" xfId="1" applyNumberFormat="1" applyFont="1" applyBorder="1">
      <alignment vertical="center"/>
    </xf>
    <xf numFmtId="181" fontId="11" fillId="0" borderId="7" xfId="1" applyNumberFormat="1" applyFont="1" applyBorder="1" applyAlignment="1">
      <alignment vertical="center"/>
    </xf>
    <xf numFmtId="178" fontId="13" fillId="0" borderId="12" xfId="0" applyNumberFormat="1" applyFont="1" applyFill="1" applyBorder="1" applyAlignment="1">
      <alignment vertical="center"/>
    </xf>
    <xf numFmtId="178" fontId="13" fillId="0" borderId="13" xfId="0" applyNumberFormat="1" applyFont="1" applyFill="1" applyBorder="1" applyAlignment="1">
      <alignment vertical="center"/>
    </xf>
    <xf numFmtId="0" fontId="13" fillId="0" borderId="9" xfId="0" applyFont="1" applyBorder="1" applyAlignment="1">
      <alignment horizontal="center" vertical="center"/>
    </xf>
    <xf numFmtId="0" fontId="11" fillId="0" borderId="9" xfId="0" applyFont="1" applyBorder="1" applyAlignment="1">
      <alignment horizontal="center" vertical="center"/>
    </xf>
    <xf numFmtId="0" fontId="21" fillId="0" borderId="0" xfId="2"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38" fontId="13" fillId="0" borderId="2" xfId="1" applyFont="1" applyBorder="1">
      <alignment vertical="center"/>
    </xf>
    <xf numFmtId="38" fontId="13" fillId="0" borderId="10" xfId="1" applyFont="1" applyBorder="1">
      <alignment vertical="center"/>
    </xf>
    <xf numFmtId="38" fontId="13" fillId="0" borderId="4" xfId="1" applyFont="1" applyBorder="1" applyAlignment="1">
      <alignment horizontal="center" vertical="center"/>
    </xf>
    <xf numFmtId="38" fontId="13" fillId="0" borderId="11" xfId="1" applyFont="1" applyBorder="1" applyAlignment="1">
      <alignment horizontal="center" vertical="center"/>
    </xf>
    <xf numFmtId="0" fontId="23" fillId="0" borderId="0" xfId="0" applyFont="1" applyAlignment="1">
      <alignment vertical="center"/>
    </xf>
    <xf numFmtId="0" fontId="16" fillId="0" borderId="3" xfId="0" applyFont="1" applyBorder="1" applyAlignment="1">
      <alignment horizontal="left" vertical="center" wrapText="1"/>
    </xf>
    <xf numFmtId="0" fontId="0" fillId="0" borderId="3" xfId="0"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23" fillId="0" borderId="8" xfId="0" applyFont="1" applyBorder="1">
      <alignment vertical="center"/>
    </xf>
    <xf numFmtId="0" fontId="23" fillId="0" borderId="9" xfId="0" applyFont="1" applyBorder="1">
      <alignment vertical="center"/>
    </xf>
    <xf numFmtId="0" fontId="23" fillId="0" borderId="15" xfId="0" applyFont="1" applyBorder="1">
      <alignment vertical="center"/>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12" fillId="0" borderId="0" xfId="0" applyFont="1" applyAlignment="1">
      <alignment vertical="top"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8"/>
  <sheetViews>
    <sheetView tabSelected="1" view="pageBreakPreview" topLeftCell="A88" zoomScale="55" zoomScaleNormal="100" zoomScaleSheetLayoutView="55" workbookViewId="0">
      <selection activeCell="A97" sqref="A97"/>
    </sheetView>
  </sheetViews>
  <sheetFormatPr defaultColWidth="9" defaultRowHeight="18.75"/>
  <cols>
    <col min="1" max="1" width="33.5" style="26" customWidth="1"/>
    <col min="2" max="2" width="11.875" style="72" customWidth="1"/>
    <col min="3" max="8" width="9.375" style="26" bestFit="1" customWidth="1"/>
    <col min="9" max="9" width="9.125" style="26" bestFit="1" customWidth="1"/>
    <col min="10" max="10" width="10.75" style="26" customWidth="1"/>
    <col min="11" max="11" width="7.75" style="26" customWidth="1"/>
    <col min="12" max="12" width="20.75" style="26" customWidth="1"/>
    <col min="13" max="13" width="20" style="26" customWidth="1"/>
    <col min="14" max="14" width="6.625" style="29" customWidth="1"/>
    <col min="15" max="15" width="17.875" style="26" customWidth="1"/>
    <col min="16" max="16" width="7.375" style="26" customWidth="1"/>
    <col min="17" max="17" width="36.625" style="26" customWidth="1"/>
    <col min="18" max="16384" width="9" style="26"/>
  </cols>
  <sheetData>
    <row r="1" spans="1:16" ht="35.25">
      <c r="A1" s="64" t="s">
        <v>60</v>
      </c>
      <c r="B1" s="64"/>
      <c r="C1" s="149" t="s">
        <v>109</v>
      </c>
      <c r="D1" s="150"/>
      <c r="E1" s="150"/>
      <c r="F1" s="150"/>
      <c r="G1" s="150"/>
      <c r="H1" s="150"/>
      <c r="I1" s="150"/>
      <c r="J1" s="150"/>
      <c r="P1" s="33" t="s">
        <v>56</v>
      </c>
    </row>
    <row r="2" spans="1:16" ht="68.45" customHeight="1">
      <c r="A2" s="209" t="s">
        <v>117</v>
      </c>
      <c r="B2" s="210"/>
      <c r="C2" s="210"/>
      <c r="D2" s="210"/>
      <c r="E2" s="210"/>
      <c r="F2" s="210"/>
      <c r="G2" s="210"/>
      <c r="H2" s="210"/>
      <c r="I2" s="210"/>
      <c r="J2" s="210"/>
      <c r="K2" s="117"/>
      <c r="L2" s="117"/>
      <c r="M2" s="118"/>
      <c r="O2" s="110" t="s">
        <v>30</v>
      </c>
    </row>
    <row r="3" spans="1:16" s="66" customFormat="1" ht="96.75" customHeight="1">
      <c r="A3" s="15"/>
      <c r="B3" s="15"/>
      <c r="C3" s="15"/>
      <c r="D3" s="15"/>
      <c r="E3" s="15"/>
      <c r="F3" s="15"/>
      <c r="G3" s="15"/>
      <c r="H3" s="15"/>
      <c r="I3" s="15"/>
      <c r="J3" s="15"/>
      <c r="K3" s="15"/>
      <c r="L3" s="15"/>
      <c r="O3" s="16"/>
    </row>
    <row r="4" spans="1:16" s="66" customFormat="1" ht="42" customHeight="1">
      <c r="A4" s="15" t="s">
        <v>65</v>
      </c>
      <c r="B4" s="15"/>
      <c r="C4" s="15"/>
      <c r="D4" s="15"/>
      <c r="E4" s="15"/>
      <c r="F4" s="15"/>
      <c r="G4" s="15"/>
      <c r="H4" s="15"/>
      <c r="I4" s="15"/>
      <c r="J4" s="15"/>
      <c r="K4" s="15"/>
      <c r="L4" s="15"/>
      <c r="O4" s="16"/>
    </row>
    <row r="5" spans="1:16" s="66" customFormat="1" ht="42" customHeight="1">
      <c r="A5" s="15"/>
      <c r="B5" s="15"/>
      <c r="C5" s="15"/>
      <c r="D5" s="15"/>
      <c r="E5" s="15"/>
      <c r="F5" s="15"/>
      <c r="G5" s="15"/>
      <c r="H5" s="15"/>
      <c r="I5" s="15"/>
      <c r="J5" s="15"/>
      <c r="K5" s="15"/>
      <c r="L5" s="15"/>
      <c r="O5" s="16"/>
    </row>
    <row r="6" spans="1:16" ht="45.75" customHeight="1">
      <c r="A6" s="18"/>
      <c r="B6" s="18"/>
      <c r="C6" s="18"/>
      <c r="D6" s="18"/>
      <c r="E6" s="18"/>
      <c r="F6" s="18"/>
      <c r="G6" s="18"/>
      <c r="H6" s="18"/>
      <c r="I6" s="18"/>
      <c r="J6" s="190" t="s">
        <v>50</v>
      </c>
      <c r="K6" s="191"/>
      <c r="L6" s="194" t="s">
        <v>48</v>
      </c>
      <c r="M6" s="196" t="s">
        <v>7</v>
      </c>
      <c r="N6" s="197"/>
      <c r="O6" s="198"/>
      <c r="P6" s="8"/>
    </row>
    <row r="7" spans="1:16" ht="30.75" customHeight="1">
      <c r="A7" s="18"/>
      <c r="B7" s="18"/>
      <c r="C7" s="22" t="s">
        <v>0</v>
      </c>
      <c r="D7" s="22" t="s">
        <v>1</v>
      </c>
      <c r="E7" s="22" t="s">
        <v>2</v>
      </c>
      <c r="F7" s="22" t="s">
        <v>3</v>
      </c>
      <c r="G7" s="22" t="s">
        <v>4</v>
      </c>
      <c r="H7" s="22" t="s">
        <v>5</v>
      </c>
      <c r="I7" s="22" t="s">
        <v>6</v>
      </c>
      <c r="J7" s="192"/>
      <c r="K7" s="193"/>
      <c r="L7" s="195"/>
      <c r="M7" s="199"/>
      <c r="N7" s="200"/>
      <c r="O7" s="201"/>
      <c r="P7" s="8"/>
    </row>
    <row r="8" spans="1:16" ht="30.75" customHeight="1">
      <c r="A8" s="18"/>
      <c r="B8" s="18"/>
      <c r="C8" s="19">
        <v>44409</v>
      </c>
      <c r="D8" s="19">
        <f>C8+1</f>
        <v>44410</v>
      </c>
      <c r="E8" s="19">
        <f t="shared" ref="E8:H84" si="0">D8+1</f>
        <v>44411</v>
      </c>
      <c r="F8" s="19">
        <f t="shared" si="0"/>
        <v>44412</v>
      </c>
      <c r="G8" s="19">
        <f t="shared" si="0"/>
        <v>44413</v>
      </c>
      <c r="H8" s="19">
        <f t="shared" si="0"/>
        <v>44414</v>
      </c>
      <c r="I8" s="19">
        <f>H8+1</f>
        <v>44415</v>
      </c>
      <c r="J8" s="101"/>
      <c r="K8" s="102"/>
      <c r="L8" s="103"/>
      <c r="M8" s="154"/>
      <c r="N8" s="155"/>
      <c r="O8" s="156"/>
      <c r="P8" s="7"/>
    </row>
    <row r="9" spans="1:16" ht="33.75" customHeight="1">
      <c r="A9" s="34" t="s">
        <v>53</v>
      </c>
      <c r="B9" s="77" t="s">
        <v>67</v>
      </c>
      <c r="C9" s="30"/>
      <c r="D9" s="30"/>
      <c r="E9" s="30"/>
      <c r="F9" s="30"/>
      <c r="G9" s="30"/>
      <c r="H9" s="30"/>
      <c r="I9" s="30"/>
      <c r="J9" s="157"/>
      <c r="K9" s="158"/>
      <c r="L9" s="185">
        <f>COUNTIF(C11:I11,"&gt;=50")</f>
        <v>0</v>
      </c>
      <c r="M9" s="154"/>
      <c r="N9" s="155"/>
      <c r="O9" s="156"/>
      <c r="P9" s="7"/>
    </row>
    <row r="10" spans="1:16" s="72" customFormat="1" ht="33.75" customHeight="1">
      <c r="A10" s="34" t="s">
        <v>53</v>
      </c>
      <c r="B10" s="77" t="s">
        <v>68</v>
      </c>
      <c r="C10" s="30"/>
      <c r="D10" s="30"/>
      <c r="E10" s="30"/>
      <c r="F10" s="30"/>
      <c r="G10" s="30"/>
      <c r="H10" s="30"/>
      <c r="I10" s="30"/>
      <c r="J10" s="159"/>
      <c r="K10" s="160"/>
      <c r="L10" s="186"/>
      <c r="M10" s="154"/>
      <c r="N10" s="155"/>
      <c r="O10" s="156"/>
      <c r="P10" s="7"/>
    </row>
    <row r="11" spans="1:16" s="72" customFormat="1" ht="30.75" hidden="1" customHeight="1">
      <c r="A11" s="34"/>
      <c r="B11" s="77"/>
      <c r="C11" s="30">
        <f t="shared" ref="C11:D11" si="1">C9+C10</f>
        <v>0</v>
      </c>
      <c r="D11" s="30">
        <f t="shared" si="1"/>
        <v>0</v>
      </c>
      <c r="E11" s="30">
        <f>E9+E10</f>
        <v>0</v>
      </c>
      <c r="F11" s="30">
        <f t="shared" ref="F11:I11" si="2">F9+F10</f>
        <v>0</v>
      </c>
      <c r="G11" s="30">
        <f t="shared" si="2"/>
        <v>0</v>
      </c>
      <c r="H11" s="30">
        <f t="shared" si="2"/>
        <v>0</v>
      </c>
      <c r="I11" s="30">
        <f t="shared" si="2"/>
        <v>0</v>
      </c>
      <c r="J11" s="104"/>
      <c r="K11" s="105"/>
      <c r="L11" s="106"/>
      <c r="M11" s="154"/>
      <c r="N11" s="155"/>
      <c r="O11" s="156"/>
      <c r="P11" s="7"/>
    </row>
    <row r="12" spans="1:16" ht="33.75" customHeight="1">
      <c r="A12" s="35" t="s">
        <v>54</v>
      </c>
      <c r="B12" s="78"/>
      <c r="C12" s="30"/>
      <c r="D12" s="30"/>
      <c r="E12" s="30"/>
      <c r="F12" s="30"/>
      <c r="G12" s="30"/>
      <c r="H12" s="30"/>
      <c r="I12" s="30"/>
      <c r="J12" s="99">
        <f>SUM(C12:I12)</f>
        <v>0</v>
      </c>
      <c r="K12" s="100" t="s">
        <v>33</v>
      </c>
      <c r="L12" s="103"/>
      <c r="M12" s="154"/>
      <c r="N12" s="155"/>
      <c r="O12" s="156"/>
      <c r="P12" s="7"/>
    </row>
    <row r="13" spans="1:16" ht="33.75" customHeight="1">
      <c r="A13" s="35" t="s">
        <v>55</v>
      </c>
      <c r="B13" s="77" t="s">
        <v>67</v>
      </c>
      <c r="C13" s="30"/>
      <c r="D13" s="30"/>
      <c r="E13" s="30"/>
      <c r="F13" s="30"/>
      <c r="G13" s="30"/>
      <c r="H13" s="30"/>
      <c r="I13" s="30"/>
      <c r="J13" s="204">
        <f>SUM(C13:I14)</f>
        <v>0</v>
      </c>
      <c r="K13" s="206" t="s">
        <v>33</v>
      </c>
      <c r="L13" s="103"/>
      <c r="M13" s="154"/>
      <c r="N13" s="155"/>
      <c r="O13" s="156"/>
      <c r="P13" s="7"/>
    </row>
    <row r="14" spans="1:16" s="72" customFormat="1" ht="33.75" customHeight="1">
      <c r="A14" s="35" t="s">
        <v>55</v>
      </c>
      <c r="B14" s="77" t="s">
        <v>68</v>
      </c>
      <c r="C14" s="30"/>
      <c r="D14" s="30"/>
      <c r="E14" s="30"/>
      <c r="F14" s="30"/>
      <c r="G14" s="30"/>
      <c r="H14" s="30"/>
      <c r="I14" s="30"/>
      <c r="J14" s="205"/>
      <c r="K14" s="207"/>
      <c r="L14" s="103"/>
      <c r="M14" s="154"/>
      <c r="N14" s="155"/>
      <c r="O14" s="156"/>
      <c r="P14" s="7"/>
    </row>
    <row r="15" spans="1:16" ht="33.75" customHeight="1">
      <c r="A15" s="20" t="s">
        <v>45</v>
      </c>
      <c r="B15" s="79"/>
      <c r="C15" s="67"/>
      <c r="D15" s="67"/>
      <c r="E15" s="67"/>
      <c r="F15" s="67"/>
      <c r="G15" s="67"/>
      <c r="H15" s="67"/>
      <c r="I15" s="67"/>
      <c r="J15" s="99">
        <f>ROUNDDOWN(SUMIFS(C15:I15,C11:I11,"&gt;=50"),0)</f>
        <v>0</v>
      </c>
      <c r="K15" s="100" t="s">
        <v>34</v>
      </c>
      <c r="L15" s="107"/>
      <c r="M15" s="154"/>
      <c r="N15" s="155"/>
      <c r="O15" s="156"/>
      <c r="P15" s="7"/>
    </row>
    <row r="16" spans="1:16" ht="33.75" customHeight="1">
      <c r="A16" s="20" t="s">
        <v>47</v>
      </c>
      <c r="B16" s="23"/>
      <c r="C16" s="67"/>
      <c r="D16" s="67"/>
      <c r="E16" s="67"/>
      <c r="F16" s="67"/>
      <c r="G16" s="67"/>
      <c r="H16" s="67"/>
      <c r="I16" s="67"/>
      <c r="J16" s="99">
        <f>ROUNDDOWN(SUMIFS(C16:I16,C11:I11,"&gt;=50"),0)</f>
        <v>0</v>
      </c>
      <c r="K16" s="100" t="s">
        <v>34</v>
      </c>
      <c r="L16" s="107"/>
      <c r="M16" s="154"/>
      <c r="N16" s="155"/>
      <c r="O16" s="156"/>
      <c r="P16" s="7"/>
    </row>
    <row r="17" spans="1:16" ht="30.75" customHeight="1">
      <c r="A17" s="20"/>
      <c r="B17" s="23"/>
      <c r="C17" s="19">
        <f>I8+1</f>
        <v>44416</v>
      </c>
      <c r="D17" s="19">
        <f>C17+1</f>
        <v>44417</v>
      </c>
      <c r="E17" s="19">
        <f t="shared" si="0"/>
        <v>44418</v>
      </c>
      <c r="F17" s="19">
        <f t="shared" si="0"/>
        <v>44419</v>
      </c>
      <c r="G17" s="19">
        <f t="shared" si="0"/>
        <v>44420</v>
      </c>
      <c r="H17" s="19">
        <f t="shared" si="0"/>
        <v>44421</v>
      </c>
      <c r="I17" s="19">
        <f>H17+1</f>
        <v>44422</v>
      </c>
      <c r="J17" s="101"/>
      <c r="K17" s="102"/>
      <c r="L17" s="103"/>
      <c r="M17" s="154"/>
      <c r="N17" s="155"/>
      <c r="O17" s="156"/>
      <c r="P17" s="7"/>
    </row>
    <row r="18" spans="1:16" ht="33.75" customHeight="1">
      <c r="A18" s="34" t="s">
        <v>53</v>
      </c>
      <c r="B18" s="77" t="s">
        <v>67</v>
      </c>
      <c r="C18" s="30"/>
      <c r="D18" s="30"/>
      <c r="E18" s="30"/>
      <c r="F18" s="30"/>
      <c r="G18" s="30"/>
      <c r="H18" s="30"/>
      <c r="I18" s="30"/>
      <c r="J18" s="157"/>
      <c r="K18" s="158"/>
      <c r="L18" s="185">
        <f>COUNTIF(C20:I20,"&gt;=50")</f>
        <v>0</v>
      </c>
      <c r="M18" s="154"/>
      <c r="N18" s="155"/>
      <c r="O18" s="156"/>
      <c r="P18" s="7"/>
    </row>
    <row r="19" spans="1:16" s="72" customFormat="1" ht="33.75" customHeight="1">
      <c r="A19" s="34" t="s">
        <v>53</v>
      </c>
      <c r="B19" s="77" t="s">
        <v>68</v>
      </c>
      <c r="C19" s="30"/>
      <c r="D19" s="30"/>
      <c r="E19" s="30"/>
      <c r="F19" s="30"/>
      <c r="G19" s="30"/>
      <c r="H19" s="30"/>
      <c r="I19" s="30"/>
      <c r="J19" s="159"/>
      <c r="K19" s="160"/>
      <c r="L19" s="186"/>
      <c r="M19" s="154"/>
      <c r="N19" s="155"/>
      <c r="O19" s="156"/>
      <c r="P19" s="7"/>
    </row>
    <row r="20" spans="1:16" ht="30.75" hidden="1" customHeight="1">
      <c r="A20" s="34"/>
      <c r="B20" s="77"/>
      <c r="C20" s="30">
        <f t="shared" ref="C20:F20" si="3">C18+C19</f>
        <v>0</v>
      </c>
      <c r="D20" s="30">
        <f t="shared" si="3"/>
        <v>0</v>
      </c>
      <c r="E20" s="30">
        <f t="shared" si="3"/>
        <v>0</v>
      </c>
      <c r="F20" s="30">
        <f t="shared" si="3"/>
        <v>0</v>
      </c>
      <c r="G20" s="30">
        <f t="shared" ref="G20:H20" si="4">G18+G19</f>
        <v>0</v>
      </c>
      <c r="H20" s="30">
        <f t="shared" si="4"/>
        <v>0</v>
      </c>
      <c r="I20" s="30">
        <f>I18+I19</f>
        <v>0</v>
      </c>
      <c r="J20" s="104"/>
      <c r="K20" s="105"/>
      <c r="L20" s="106"/>
      <c r="M20" s="154"/>
      <c r="N20" s="155"/>
      <c r="O20" s="156"/>
      <c r="P20" s="7"/>
    </row>
    <row r="21" spans="1:16" s="72" customFormat="1" ht="33.75" customHeight="1">
      <c r="A21" s="35" t="s">
        <v>54</v>
      </c>
      <c r="B21" s="78"/>
      <c r="C21" s="30"/>
      <c r="D21" s="30"/>
      <c r="E21" s="30"/>
      <c r="F21" s="30"/>
      <c r="G21" s="30"/>
      <c r="H21" s="30"/>
      <c r="I21" s="30"/>
      <c r="J21" s="99">
        <f>SUM(C21:I21)</f>
        <v>0</v>
      </c>
      <c r="K21" s="100" t="s">
        <v>33</v>
      </c>
      <c r="L21" s="103"/>
      <c r="M21" s="154"/>
      <c r="N21" s="155"/>
      <c r="O21" s="156"/>
      <c r="P21" s="7"/>
    </row>
    <row r="22" spans="1:16" ht="33.75" customHeight="1">
      <c r="A22" s="35" t="s">
        <v>55</v>
      </c>
      <c r="B22" s="77" t="s">
        <v>67</v>
      </c>
      <c r="C22" s="30"/>
      <c r="D22" s="30"/>
      <c r="E22" s="30"/>
      <c r="F22" s="30"/>
      <c r="G22" s="30"/>
      <c r="H22" s="30"/>
      <c r="I22" s="30"/>
      <c r="J22" s="204">
        <f>SUM(C22:I23)</f>
        <v>0</v>
      </c>
      <c r="K22" s="206" t="s">
        <v>33</v>
      </c>
      <c r="L22" s="103"/>
      <c r="M22" s="154"/>
      <c r="N22" s="155"/>
      <c r="O22" s="156"/>
      <c r="P22" s="7"/>
    </row>
    <row r="23" spans="1:16" s="72" customFormat="1" ht="33.75" customHeight="1">
      <c r="A23" s="35" t="s">
        <v>55</v>
      </c>
      <c r="B23" s="77" t="s">
        <v>68</v>
      </c>
      <c r="C23" s="30"/>
      <c r="D23" s="30"/>
      <c r="E23" s="30"/>
      <c r="F23" s="30"/>
      <c r="G23" s="30"/>
      <c r="H23" s="30"/>
      <c r="I23" s="30"/>
      <c r="J23" s="205"/>
      <c r="K23" s="207"/>
      <c r="L23" s="103"/>
      <c r="M23" s="154"/>
      <c r="N23" s="155"/>
      <c r="O23" s="156"/>
      <c r="P23" s="7"/>
    </row>
    <row r="24" spans="1:16" ht="33.75" customHeight="1">
      <c r="A24" s="20" t="s">
        <v>45</v>
      </c>
      <c r="B24" s="23"/>
      <c r="C24" s="67"/>
      <c r="D24" s="67"/>
      <c r="E24" s="67"/>
      <c r="F24" s="67"/>
      <c r="G24" s="67"/>
      <c r="H24" s="67"/>
      <c r="I24" s="67"/>
      <c r="J24" s="99">
        <f>ROUNDDOWN(SUMIFS(C24:I24,C20:I20,"&gt;=50"),0)</f>
        <v>0</v>
      </c>
      <c r="K24" s="100" t="s">
        <v>34</v>
      </c>
      <c r="L24" s="107"/>
      <c r="M24" s="154"/>
      <c r="N24" s="155"/>
      <c r="O24" s="156"/>
      <c r="P24" s="7"/>
    </row>
    <row r="25" spans="1:16" ht="33.75" customHeight="1">
      <c r="A25" s="20" t="s">
        <v>47</v>
      </c>
      <c r="B25" s="23"/>
      <c r="C25" s="67"/>
      <c r="D25" s="67"/>
      <c r="E25" s="67"/>
      <c r="F25" s="67"/>
      <c r="G25" s="67"/>
      <c r="H25" s="67"/>
      <c r="I25" s="67"/>
      <c r="J25" s="99">
        <f>ROUNDDOWN(SUMIFS(C25:I25,C20:I20,"&gt;=50"),0)</f>
        <v>0</v>
      </c>
      <c r="K25" s="100" t="s">
        <v>34</v>
      </c>
      <c r="L25" s="107"/>
      <c r="M25" s="154"/>
      <c r="N25" s="155"/>
      <c r="O25" s="156"/>
      <c r="P25" s="7"/>
    </row>
    <row r="26" spans="1:16" ht="30.75" customHeight="1">
      <c r="A26" s="20"/>
      <c r="B26" s="23"/>
      <c r="C26" s="19">
        <f>I17+1</f>
        <v>44423</v>
      </c>
      <c r="D26" s="19">
        <f>C26+1</f>
        <v>44424</v>
      </c>
      <c r="E26" s="19">
        <f t="shared" si="0"/>
        <v>44425</v>
      </c>
      <c r="F26" s="19">
        <f t="shared" si="0"/>
        <v>44426</v>
      </c>
      <c r="G26" s="19">
        <f t="shared" si="0"/>
        <v>44427</v>
      </c>
      <c r="H26" s="19">
        <f t="shared" si="0"/>
        <v>44428</v>
      </c>
      <c r="I26" s="19">
        <f>H26+1</f>
        <v>44429</v>
      </c>
      <c r="J26" s="101"/>
      <c r="K26" s="102"/>
      <c r="L26" s="103"/>
      <c r="M26" s="154"/>
      <c r="N26" s="155"/>
      <c r="O26" s="156"/>
      <c r="P26" s="7"/>
    </row>
    <row r="27" spans="1:16" ht="33.75" customHeight="1">
      <c r="A27" s="34" t="s">
        <v>53</v>
      </c>
      <c r="B27" s="77" t="s">
        <v>67</v>
      </c>
      <c r="C27" s="30"/>
      <c r="D27" s="30"/>
      <c r="E27" s="30"/>
      <c r="F27" s="30"/>
      <c r="G27" s="30"/>
      <c r="H27" s="30"/>
      <c r="I27" s="30"/>
      <c r="J27" s="157"/>
      <c r="K27" s="158"/>
      <c r="L27" s="185">
        <f>COUNTIF(C29:I29,"&gt;=50")</f>
        <v>0</v>
      </c>
      <c r="M27" s="154"/>
      <c r="N27" s="155"/>
      <c r="O27" s="156"/>
      <c r="P27" s="7"/>
    </row>
    <row r="28" spans="1:16" s="72" customFormat="1" ht="33.75" customHeight="1">
      <c r="A28" s="34" t="s">
        <v>53</v>
      </c>
      <c r="B28" s="77" t="s">
        <v>68</v>
      </c>
      <c r="C28" s="30"/>
      <c r="D28" s="30"/>
      <c r="E28" s="30"/>
      <c r="F28" s="30"/>
      <c r="G28" s="30"/>
      <c r="H28" s="30"/>
      <c r="I28" s="30"/>
      <c r="J28" s="159"/>
      <c r="K28" s="160"/>
      <c r="L28" s="186"/>
      <c r="M28" s="154"/>
      <c r="N28" s="155"/>
      <c r="O28" s="156"/>
      <c r="P28" s="7"/>
    </row>
    <row r="29" spans="1:16" s="72" customFormat="1" ht="30.75" hidden="1" customHeight="1">
      <c r="A29" s="34"/>
      <c r="B29" s="77"/>
      <c r="C29" s="30">
        <f>C27+C28</f>
        <v>0</v>
      </c>
      <c r="D29" s="30">
        <f t="shared" ref="D29:I29" si="5">D27+D28</f>
        <v>0</v>
      </c>
      <c r="E29" s="30">
        <f t="shared" si="5"/>
        <v>0</v>
      </c>
      <c r="F29" s="30">
        <f t="shared" si="5"/>
        <v>0</v>
      </c>
      <c r="G29" s="30">
        <f t="shared" si="5"/>
        <v>0</v>
      </c>
      <c r="H29" s="30">
        <f t="shared" si="5"/>
        <v>0</v>
      </c>
      <c r="I29" s="30">
        <f t="shared" si="5"/>
        <v>0</v>
      </c>
      <c r="J29" s="104"/>
      <c r="K29" s="105"/>
      <c r="L29" s="106"/>
      <c r="M29" s="154"/>
      <c r="N29" s="155"/>
      <c r="O29" s="156"/>
      <c r="P29" s="7"/>
    </row>
    <row r="30" spans="1:16" ht="33.75" customHeight="1">
      <c r="A30" s="35" t="s">
        <v>54</v>
      </c>
      <c r="B30" s="78"/>
      <c r="C30" s="30"/>
      <c r="D30" s="30"/>
      <c r="E30" s="30"/>
      <c r="F30" s="30"/>
      <c r="G30" s="30"/>
      <c r="H30" s="30"/>
      <c r="I30" s="30"/>
      <c r="J30" s="99">
        <f>SUM(C30:I30)</f>
        <v>0</v>
      </c>
      <c r="K30" s="100" t="s">
        <v>33</v>
      </c>
      <c r="L30" s="103"/>
      <c r="M30" s="154"/>
      <c r="N30" s="155"/>
      <c r="O30" s="156"/>
      <c r="P30" s="7"/>
    </row>
    <row r="31" spans="1:16" ht="33.75" customHeight="1">
      <c r="A31" s="35" t="s">
        <v>55</v>
      </c>
      <c r="B31" s="77" t="s">
        <v>67</v>
      </c>
      <c r="C31" s="30"/>
      <c r="D31" s="30"/>
      <c r="E31" s="30"/>
      <c r="F31" s="30"/>
      <c r="G31" s="30"/>
      <c r="H31" s="30"/>
      <c r="I31" s="30"/>
      <c r="J31" s="204">
        <f>SUM(C31:I32)</f>
        <v>0</v>
      </c>
      <c r="K31" s="206" t="s">
        <v>33</v>
      </c>
      <c r="L31" s="103"/>
      <c r="M31" s="154"/>
      <c r="N31" s="155"/>
      <c r="O31" s="156"/>
      <c r="P31" s="7"/>
    </row>
    <row r="32" spans="1:16" s="72" customFormat="1" ht="33.75" customHeight="1">
      <c r="A32" s="35" t="s">
        <v>55</v>
      </c>
      <c r="B32" s="77" t="s">
        <v>68</v>
      </c>
      <c r="C32" s="30"/>
      <c r="D32" s="30"/>
      <c r="E32" s="30"/>
      <c r="F32" s="30"/>
      <c r="G32" s="30"/>
      <c r="H32" s="30"/>
      <c r="I32" s="30"/>
      <c r="J32" s="205"/>
      <c r="K32" s="207"/>
      <c r="L32" s="103"/>
      <c r="M32" s="154"/>
      <c r="N32" s="155"/>
      <c r="O32" s="156"/>
      <c r="P32" s="7"/>
    </row>
    <row r="33" spans="1:16" ht="33.75" customHeight="1">
      <c r="A33" s="20" t="s">
        <v>45</v>
      </c>
      <c r="B33" s="23"/>
      <c r="C33" s="67"/>
      <c r="D33" s="67"/>
      <c r="E33" s="67"/>
      <c r="F33" s="67"/>
      <c r="G33" s="67"/>
      <c r="H33" s="67"/>
      <c r="I33" s="67"/>
      <c r="J33" s="99">
        <f>ROUNDDOWN(SUMIFS(C33:I33,C29:I29,"&gt;=50"),0)</f>
        <v>0</v>
      </c>
      <c r="K33" s="100" t="s">
        <v>34</v>
      </c>
      <c r="L33" s="107"/>
      <c r="M33" s="154"/>
      <c r="N33" s="155"/>
      <c r="O33" s="156"/>
      <c r="P33" s="7"/>
    </row>
    <row r="34" spans="1:16" ht="33.75" customHeight="1">
      <c r="A34" s="20" t="s">
        <v>47</v>
      </c>
      <c r="B34" s="23"/>
      <c r="C34" s="67"/>
      <c r="D34" s="67"/>
      <c r="E34" s="67"/>
      <c r="F34" s="67"/>
      <c r="G34" s="67"/>
      <c r="H34" s="67"/>
      <c r="I34" s="67"/>
      <c r="J34" s="99">
        <f>ROUNDDOWN(SUMIFS(C34:I34,C29:I29,"&gt;=50"),0)</f>
        <v>0</v>
      </c>
      <c r="K34" s="100" t="s">
        <v>34</v>
      </c>
      <c r="L34" s="107"/>
      <c r="M34" s="154"/>
      <c r="N34" s="155"/>
      <c r="O34" s="156"/>
      <c r="P34" s="7"/>
    </row>
    <row r="35" spans="1:16" ht="30.75" customHeight="1">
      <c r="A35" s="20"/>
      <c r="B35" s="23"/>
      <c r="C35" s="19">
        <f>I26+1</f>
        <v>44430</v>
      </c>
      <c r="D35" s="19">
        <f>C35+1</f>
        <v>44431</v>
      </c>
      <c r="E35" s="19">
        <f t="shared" si="0"/>
        <v>44432</v>
      </c>
      <c r="F35" s="19">
        <f t="shared" si="0"/>
        <v>44433</v>
      </c>
      <c r="G35" s="19">
        <f t="shared" si="0"/>
        <v>44434</v>
      </c>
      <c r="H35" s="19">
        <f t="shared" si="0"/>
        <v>44435</v>
      </c>
      <c r="I35" s="19">
        <f>H35+1</f>
        <v>44436</v>
      </c>
      <c r="J35" s="101"/>
      <c r="K35" s="102"/>
      <c r="L35" s="103"/>
      <c r="M35" s="154"/>
      <c r="N35" s="155"/>
      <c r="O35" s="156"/>
      <c r="P35" s="7"/>
    </row>
    <row r="36" spans="1:16" ht="33.75" customHeight="1">
      <c r="A36" s="34" t="s">
        <v>53</v>
      </c>
      <c r="B36" s="77" t="s">
        <v>67</v>
      </c>
      <c r="C36" s="30"/>
      <c r="D36" s="30"/>
      <c r="E36" s="30"/>
      <c r="F36" s="30"/>
      <c r="G36" s="30"/>
      <c r="H36" s="30"/>
      <c r="I36" s="30"/>
      <c r="J36" s="157"/>
      <c r="K36" s="158"/>
      <c r="L36" s="185">
        <f>COUNTIF(C38:I38,"&gt;=50")</f>
        <v>0</v>
      </c>
      <c r="M36" s="154"/>
      <c r="N36" s="155"/>
      <c r="O36" s="156"/>
      <c r="P36" s="7"/>
    </row>
    <row r="37" spans="1:16" s="72" customFormat="1" ht="33.75" customHeight="1">
      <c r="A37" s="34" t="s">
        <v>53</v>
      </c>
      <c r="B37" s="77" t="s">
        <v>68</v>
      </c>
      <c r="C37" s="30"/>
      <c r="D37" s="30"/>
      <c r="E37" s="30"/>
      <c r="F37" s="30"/>
      <c r="G37" s="30"/>
      <c r="H37" s="30"/>
      <c r="I37" s="30"/>
      <c r="J37" s="159"/>
      <c r="K37" s="160"/>
      <c r="L37" s="186"/>
      <c r="M37" s="154"/>
      <c r="N37" s="155"/>
      <c r="O37" s="156"/>
      <c r="P37" s="7"/>
    </row>
    <row r="38" spans="1:16" s="72" customFormat="1" ht="30.75" hidden="1" customHeight="1">
      <c r="A38" s="34"/>
      <c r="B38" s="77"/>
      <c r="C38" s="30">
        <f>C36+C37</f>
        <v>0</v>
      </c>
      <c r="D38" s="30">
        <f t="shared" ref="D38" si="6">D36+D37</f>
        <v>0</v>
      </c>
      <c r="E38" s="30">
        <f t="shared" ref="E38:I38" si="7">E36+E37</f>
        <v>0</v>
      </c>
      <c r="F38" s="30">
        <f t="shared" si="7"/>
        <v>0</v>
      </c>
      <c r="G38" s="30">
        <f t="shared" si="7"/>
        <v>0</v>
      </c>
      <c r="H38" s="30">
        <f t="shared" si="7"/>
        <v>0</v>
      </c>
      <c r="I38" s="30">
        <f t="shared" si="7"/>
        <v>0</v>
      </c>
      <c r="J38" s="104"/>
      <c r="K38" s="105"/>
      <c r="L38" s="106"/>
      <c r="M38" s="154"/>
      <c r="N38" s="155"/>
      <c r="O38" s="156"/>
      <c r="P38" s="7"/>
    </row>
    <row r="39" spans="1:16" ht="33.75" customHeight="1">
      <c r="A39" s="35" t="s">
        <v>54</v>
      </c>
      <c r="B39" s="78"/>
      <c r="C39" s="30"/>
      <c r="D39" s="30"/>
      <c r="E39" s="30"/>
      <c r="F39" s="30"/>
      <c r="G39" s="30"/>
      <c r="H39" s="30"/>
      <c r="I39" s="30"/>
      <c r="J39" s="99">
        <f>SUM(C39:I39)</f>
        <v>0</v>
      </c>
      <c r="K39" s="100" t="s">
        <v>33</v>
      </c>
      <c r="L39" s="103"/>
      <c r="M39" s="154"/>
      <c r="N39" s="155"/>
      <c r="O39" s="156"/>
      <c r="P39" s="7"/>
    </row>
    <row r="40" spans="1:16" ht="33.75" customHeight="1">
      <c r="A40" s="35" t="s">
        <v>55</v>
      </c>
      <c r="B40" s="77" t="s">
        <v>67</v>
      </c>
      <c r="C40" s="30"/>
      <c r="D40" s="30"/>
      <c r="E40" s="30"/>
      <c r="F40" s="30"/>
      <c r="G40" s="30"/>
      <c r="H40" s="30"/>
      <c r="I40" s="30"/>
      <c r="J40" s="204">
        <f>SUM(C40:I41)</f>
        <v>0</v>
      </c>
      <c r="K40" s="206" t="s">
        <v>33</v>
      </c>
      <c r="L40" s="103"/>
      <c r="M40" s="154"/>
      <c r="N40" s="155"/>
      <c r="O40" s="156"/>
      <c r="P40" s="7"/>
    </row>
    <row r="41" spans="1:16" s="72" customFormat="1" ht="33.75" customHeight="1">
      <c r="A41" s="35" t="s">
        <v>55</v>
      </c>
      <c r="B41" s="77" t="s">
        <v>68</v>
      </c>
      <c r="C41" s="30"/>
      <c r="D41" s="30"/>
      <c r="E41" s="30"/>
      <c r="F41" s="30"/>
      <c r="G41" s="30"/>
      <c r="H41" s="30"/>
      <c r="I41" s="30"/>
      <c r="J41" s="205"/>
      <c r="K41" s="207"/>
      <c r="L41" s="103"/>
      <c r="M41" s="154"/>
      <c r="N41" s="155"/>
      <c r="O41" s="156"/>
      <c r="P41" s="7"/>
    </row>
    <row r="42" spans="1:16" ht="33.75" customHeight="1">
      <c r="A42" s="20" t="s">
        <v>45</v>
      </c>
      <c r="B42" s="23"/>
      <c r="C42" s="67"/>
      <c r="D42" s="67"/>
      <c r="E42" s="67"/>
      <c r="F42" s="67"/>
      <c r="G42" s="67"/>
      <c r="H42" s="67"/>
      <c r="I42" s="67"/>
      <c r="J42" s="99">
        <f>ROUNDDOWN(SUMIFS(C42:I42,C38:I38,"&gt;=50"),0)</f>
        <v>0</v>
      </c>
      <c r="K42" s="100" t="s">
        <v>34</v>
      </c>
      <c r="L42" s="107"/>
      <c r="M42" s="154"/>
      <c r="N42" s="155"/>
      <c r="O42" s="156"/>
      <c r="P42" s="7"/>
    </row>
    <row r="43" spans="1:16" ht="33.75" customHeight="1">
      <c r="A43" s="20" t="s">
        <v>47</v>
      </c>
      <c r="B43" s="23"/>
      <c r="C43" s="67"/>
      <c r="D43" s="67"/>
      <c r="E43" s="67"/>
      <c r="F43" s="67"/>
      <c r="G43" s="67"/>
      <c r="H43" s="67"/>
      <c r="I43" s="67"/>
      <c r="J43" s="99">
        <f>ROUNDDOWN(SUMIFS(C43:I43,C38:I38,"&gt;=50"),0)</f>
        <v>0</v>
      </c>
      <c r="K43" s="100" t="s">
        <v>34</v>
      </c>
      <c r="L43" s="107"/>
      <c r="M43" s="154"/>
      <c r="N43" s="155"/>
      <c r="O43" s="156"/>
      <c r="P43" s="7"/>
    </row>
    <row r="44" spans="1:16" ht="30.75" customHeight="1">
      <c r="A44" s="20"/>
      <c r="B44" s="20"/>
      <c r="C44" s="19">
        <f>I35+1</f>
        <v>44437</v>
      </c>
      <c r="D44" s="19">
        <f>C44+1</f>
        <v>44438</v>
      </c>
      <c r="E44" s="19">
        <f t="shared" si="0"/>
        <v>44439</v>
      </c>
      <c r="F44" s="19">
        <f t="shared" si="0"/>
        <v>44440</v>
      </c>
      <c r="G44" s="19">
        <f t="shared" si="0"/>
        <v>44441</v>
      </c>
      <c r="H44" s="19">
        <f t="shared" si="0"/>
        <v>44442</v>
      </c>
      <c r="I44" s="19">
        <f>H44+1</f>
        <v>44443</v>
      </c>
      <c r="J44" s="101"/>
      <c r="K44" s="102"/>
      <c r="L44" s="103"/>
      <c r="M44" s="154"/>
      <c r="N44" s="155"/>
      <c r="O44" s="156"/>
      <c r="P44" s="7"/>
    </row>
    <row r="45" spans="1:16" ht="33.75" customHeight="1">
      <c r="A45" s="34" t="s">
        <v>53</v>
      </c>
      <c r="B45" s="77" t="s">
        <v>67</v>
      </c>
      <c r="C45" s="30"/>
      <c r="D45" s="30"/>
      <c r="E45" s="30"/>
      <c r="F45" s="30"/>
      <c r="G45" s="30"/>
      <c r="H45" s="30"/>
      <c r="I45" s="30"/>
      <c r="J45" s="157"/>
      <c r="K45" s="158"/>
      <c r="L45" s="185">
        <f>COUNTIF(C47:I47,"&gt;=50")</f>
        <v>0</v>
      </c>
      <c r="M45" s="154"/>
      <c r="N45" s="155"/>
      <c r="O45" s="156"/>
      <c r="P45" s="7"/>
    </row>
    <row r="46" spans="1:16" s="72" customFormat="1" ht="33.75" customHeight="1">
      <c r="A46" s="34" t="s">
        <v>53</v>
      </c>
      <c r="B46" s="77" t="s">
        <v>68</v>
      </c>
      <c r="C46" s="30"/>
      <c r="D46" s="30"/>
      <c r="E46" s="30"/>
      <c r="F46" s="30"/>
      <c r="G46" s="30"/>
      <c r="H46" s="30"/>
      <c r="I46" s="30"/>
      <c r="J46" s="159"/>
      <c r="K46" s="160"/>
      <c r="L46" s="186"/>
      <c r="M46" s="154"/>
      <c r="N46" s="155"/>
      <c r="O46" s="156"/>
      <c r="P46" s="7"/>
    </row>
    <row r="47" spans="1:16" s="72" customFormat="1" ht="30.75" hidden="1" customHeight="1">
      <c r="A47" s="34"/>
      <c r="B47" s="77"/>
      <c r="C47" s="30">
        <f>C45+C46</f>
        <v>0</v>
      </c>
      <c r="D47" s="30">
        <f t="shared" ref="D47" si="8">D45+D46</f>
        <v>0</v>
      </c>
      <c r="E47" s="30">
        <f t="shared" ref="E47" si="9">E45+E46</f>
        <v>0</v>
      </c>
      <c r="F47" s="30">
        <f t="shared" ref="F47:G47" si="10">F45+F46</f>
        <v>0</v>
      </c>
      <c r="G47" s="30">
        <f t="shared" si="10"/>
        <v>0</v>
      </c>
      <c r="H47" s="30">
        <f t="shared" ref="H47" si="11">H45+H46</f>
        <v>0</v>
      </c>
      <c r="I47" s="30">
        <f t="shared" ref="I47" si="12">I45+I46</f>
        <v>0</v>
      </c>
      <c r="J47" s="104"/>
      <c r="K47" s="105"/>
      <c r="L47" s="106"/>
      <c r="M47" s="154"/>
      <c r="N47" s="155"/>
      <c r="O47" s="156"/>
      <c r="P47" s="7"/>
    </row>
    <row r="48" spans="1:16" ht="33.75" customHeight="1">
      <c r="A48" s="35" t="s">
        <v>54</v>
      </c>
      <c r="B48" s="78"/>
      <c r="C48" s="30"/>
      <c r="D48" s="30"/>
      <c r="E48" s="30"/>
      <c r="F48" s="30"/>
      <c r="G48" s="30"/>
      <c r="H48" s="30"/>
      <c r="I48" s="30"/>
      <c r="J48" s="99">
        <f>SUM(C48:I48)</f>
        <v>0</v>
      </c>
      <c r="K48" s="100" t="s">
        <v>33</v>
      </c>
      <c r="L48" s="103"/>
      <c r="M48" s="154"/>
      <c r="N48" s="155"/>
      <c r="O48" s="156"/>
      <c r="P48" s="7"/>
    </row>
    <row r="49" spans="1:16" ht="33.75" customHeight="1">
      <c r="A49" s="35" t="s">
        <v>55</v>
      </c>
      <c r="B49" s="77" t="s">
        <v>67</v>
      </c>
      <c r="C49" s="30"/>
      <c r="D49" s="30"/>
      <c r="E49" s="30"/>
      <c r="F49" s="30"/>
      <c r="G49" s="30"/>
      <c r="H49" s="30"/>
      <c r="I49" s="30"/>
      <c r="J49" s="204">
        <f>SUM(C49:I50)</f>
        <v>0</v>
      </c>
      <c r="K49" s="206" t="s">
        <v>33</v>
      </c>
      <c r="L49" s="103"/>
      <c r="M49" s="154"/>
      <c r="N49" s="155"/>
      <c r="O49" s="156"/>
      <c r="P49" s="7"/>
    </row>
    <row r="50" spans="1:16" s="72" customFormat="1" ht="33.75" customHeight="1">
      <c r="A50" s="35" t="s">
        <v>55</v>
      </c>
      <c r="B50" s="77" t="s">
        <v>68</v>
      </c>
      <c r="C50" s="30"/>
      <c r="D50" s="30"/>
      <c r="E50" s="30"/>
      <c r="F50" s="30"/>
      <c r="G50" s="30"/>
      <c r="H50" s="30"/>
      <c r="I50" s="30"/>
      <c r="J50" s="205"/>
      <c r="K50" s="207"/>
      <c r="L50" s="103"/>
      <c r="M50" s="154"/>
      <c r="N50" s="155"/>
      <c r="O50" s="156"/>
      <c r="P50" s="7"/>
    </row>
    <row r="51" spans="1:16" ht="33.75" customHeight="1">
      <c r="A51" s="20" t="s">
        <v>45</v>
      </c>
      <c r="B51" s="23"/>
      <c r="C51" s="67"/>
      <c r="D51" s="67"/>
      <c r="E51" s="67"/>
      <c r="F51" s="67"/>
      <c r="G51" s="67"/>
      <c r="H51" s="67"/>
      <c r="I51" s="67"/>
      <c r="J51" s="99">
        <f>ROUNDDOWN(SUMIFS(C51:I51,C47:I47,"&gt;=50"),0)</f>
        <v>0</v>
      </c>
      <c r="K51" s="100" t="s">
        <v>34</v>
      </c>
      <c r="L51" s="107"/>
      <c r="M51" s="154"/>
      <c r="N51" s="155"/>
      <c r="O51" s="156"/>
      <c r="P51" s="7"/>
    </row>
    <row r="52" spans="1:16" ht="33.75" customHeight="1">
      <c r="A52" s="20" t="s">
        <v>47</v>
      </c>
      <c r="B52" s="23"/>
      <c r="C52" s="67"/>
      <c r="D52" s="67"/>
      <c r="E52" s="67"/>
      <c r="F52" s="67"/>
      <c r="G52" s="67"/>
      <c r="H52" s="67"/>
      <c r="I52" s="67"/>
      <c r="J52" s="99">
        <f>ROUNDDOWN(SUMIFS(C52:I52,C47:I47,"&gt;=50"),0)</f>
        <v>0</v>
      </c>
      <c r="K52" s="100" t="s">
        <v>34</v>
      </c>
      <c r="L52" s="107"/>
      <c r="M52" s="154"/>
      <c r="N52" s="155"/>
      <c r="O52" s="156"/>
      <c r="P52" s="7"/>
    </row>
    <row r="53" spans="1:16" ht="39.75" customHeight="1">
      <c r="A53" s="64" t="s">
        <v>60</v>
      </c>
      <c r="B53" s="64"/>
      <c r="C53" s="151" t="str">
        <f>C1</f>
        <v>医療法人〇〇会　○○病院</v>
      </c>
      <c r="D53" s="152"/>
      <c r="E53" s="152"/>
      <c r="F53" s="152"/>
      <c r="G53" s="152"/>
      <c r="H53" s="152"/>
      <c r="I53" s="152"/>
      <c r="J53" s="152"/>
      <c r="K53" s="17"/>
      <c r="L53" s="17"/>
      <c r="M53" s="17"/>
      <c r="N53" s="17"/>
      <c r="O53" s="63" t="s">
        <v>31</v>
      </c>
      <c r="P53" s="7"/>
    </row>
    <row r="54" spans="1:16" ht="137.25" customHeight="1">
      <c r="A54" s="17"/>
      <c r="B54" s="17"/>
      <c r="C54" s="17"/>
      <c r="D54" s="17"/>
      <c r="E54" s="17"/>
      <c r="F54" s="17"/>
      <c r="G54" s="17"/>
      <c r="H54" s="17"/>
      <c r="I54" s="17"/>
      <c r="J54" s="17"/>
      <c r="K54" s="17"/>
      <c r="L54" s="17"/>
      <c r="M54" s="17"/>
      <c r="N54" s="17"/>
      <c r="O54" s="63"/>
      <c r="P54" s="7"/>
    </row>
    <row r="55" spans="1:16" ht="45" customHeight="1">
      <c r="A55" s="10"/>
      <c r="B55" s="10"/>
      <c r="C55" s="18"/>
      <c r="D55" s="18"/>
      <c r="E55" s="18"/>
      <c r="F55" s="18"/>
      <c r="G55" s="18"/>
      <c r="H55" s="18"/>
      <c r="I55" s="18"/>
      <c r="J55" s="190" t="s">
        <v>50</v>
      </c>
      <c r="K55" s="191"/>
      <c r="L55" s="194" t="s">
        <v>48</v>
      </c>
      <c r="M55" s="196" t="s">
        <v>7</v>
      </c>
      <c r="N55" s="197"/>
      <c r="O55" s="198"/>
      <c r="P55" s="8"/>
    </row>
    <row r="56" spans="1:16" ht="31.5" customHeight="1">
      <c r="A56" s="10"/>
      <c r="B56" s="10"/>
      <c r="C56" s="97" t="s">
        <v>0</v>
      </c>
      <c r="D56" s="97" t="s">
        <v>1</v>
      </c>
      <c r="E56" s="97" t="s">
        <v>2</v>
      </c>
      <c r="F56" s="97" t="s">
        <v>3</v>
      </c>
      <c r="G56" s="97" t="s">
        <v>4</v>
      </c>
      <c r="H56" s="97" t="s">
        <v>5</v>
      </c>
      <c r="I56" s="97" t="s">
        <v>6</v>
      </c>
      <c r="J56" s="202"/>
      <c r="K56" s="203"/>
      <c r="L56" s="195"/>
      <c r="M56" s="199"/>
      <c r="N56" s="200"/>
      <c r="O56" s="201"/>
      <c r="P56" s="8"/>
    </row>
    <row r="57" spans="1:16" ht="30.75" customHeight="1">
      <c r="A57" s="10"/>
      <c r="B57" s="10"/>
      <c r="C57" s="19">
        <f>I44+1</f>
        <v>44444</v>
      </c>
      <c r="D57" s="19">
        <f>C57+1</f>
        <v>44445</v>
      </c>
      <c r="E57" s="19">
        <f t="shared" si="0"/>
        <v>44446</v>
      </c>
      <c r="F57" s="19">
        <f t="shared" si="0"/>
        <v>44447</v>
      </c>
      <c r="G57" s="19">
        <f t="shared" si="0"/>
        <v>44448</v>
      </c>
      <c r="H57" s="19">
        <f t="shared" si="0"/>
        <v>44449</v>
      </c>
      <c r="I57" s="19">
        <f>H57+1</f>
        <v>44450</v>
      </c>
      <c r="J57" s="101"/>
      <c r="K57" s="102"/>
      <c r="L57" s="103"/>
      <c r="M57" s="154"/>
      <c r="N57" s="155"/>
      <c r="O57" s="156"/>
      <c r="P57" s="7"/>
    </row>
    <row r="58" spans="1:16" ht="34.5" customHeight="1">
      <c r="A58" s="34" t="s">
        <v>53</v>
      </c>
      <c r="B58" s="77" t="s">
        <v>67</v>
      </c>
      <c r="C58" s="30"/>
      <c r="D58" s="30"/>
      <c r="E58" s="30"/>
      <c r="F58" s="30"/>
      <c r="G58" s="30"/>
      <c r="H58" s="30"/>
      <c r="I58" s="30"/>
      <c r="J58" s="157"/>
      <c r="K58" s="158"/>
      <c r="L58" s="185">
        <f>COUNTIF(C60:I60,"&gt;=50")</f>
        <v>0</v>
      </c>
      <c r="M58" s="154"/>
      <c r="N58" s="155"/>
      <c r="O58" s="156"/>
      <c r="P58" s="7"/>
    </row>
    <row r="59" spans="1:16" s="72" customFormat="1" ht="34.5" customHeight="1">
      <c r="A59" s="34" t="s">
        <v>53</v>
      </c>
      <c r="B59" s="77" t="s">
        <v>68</v>
      </c>
      <c r="C59" s="30"/>
      <c r="D59" s="30"/>
      <c r="E59" s="30"/>
      <c r="F59" s="30"/>
      <c r="G59" s="30"/>
      <c r="H59" s="30"/>
      <c r="I59" s="30"/>
      <c r="J59" s="159"/>
      <c r="K59" s="160"/>
      <c r="L59" s="186"/>
      <c r="M59" s="154"/>
      <c r="N59" s="155"/>
      <c r="O59" s="156"/>
      <c r="P59" s="7"/>
    </row>
    <row r="60" spans="1:16" s="72" customFormat="1" ht="31.5" hidden="1" customHeight="1">
      <c r="A60" s="34"/>
      <c r="B60" s="77"/>
      <c r="C60" s="30">
        <f>C58+C59</f>
        <v>0</v>
      </c>
      <c r="D60" s="30">
        <f t="shared" ref="D60" si="13">D58+D59</f>
        <v>0</v>
      </c>
      <c r="E60" s="30">
        <f t="shared" ref="E60" si="14">E58+E59</f>
        <v>0</v>
      </c>
      <c r="F60" s="30">
        <f t="shared" ref="F60" si="15">F58+F59</f>
        <v>0</v>
      </c>
      <c r="G60" s="30">
        <f t="shared" ref="G60" si="16">G58+G59</f>
        <v>0</v>
      </c>
      <c r="H60" s="30">
        <f t="shared" ref="H60" si="17">H58+H59</f>
        <v>0</v>
      </c>
      <c r="I60" s="30">
        <f t="shared" ref="I60" si="18">I58+I59</f>
        <v>0</v>
      </c>
      <c r="J60" s="104"/>
      <c r="K60" s="105"/>
      <c r="L60" s="106"/>
      <c r="M60" s="154"/>
      <c r="N60" s="155"/>
      <c r="O60" s="156"/>
      <c r="P60" s="7"/>
    </row>
    <row r="61" spans="1:16" ht="34.5" customHeight="1">
      <c r="A61" s="35" t="s">
        <v>54</v>
      </c>
      <c r="B61" s="78"/>
      <c r="C61" s="30"/>
      <c r="D61" s="30"/>
      <c r="E61" s="30"/>
      <c r="F61" s="30"/>
      <c r="G61" s="30"/>
      <c r="H61" s="30"/>
      <c r="I61" s="30"/>
      <c r="J61" s="99">
        <f>SUM(C61:I61)</f>
        <v>0</v>
      </c>
      <c r="K61" s="100" t="s">
        <v>33</v>
      </c>
      <c r="L61" s="103"/>
      <c r="M61" s="154"/>
      <c r="N61" s="155"/>
      <c r="O61" s="156"/>
      <c r="P61" s="7"/>
    </row>
    <row r="62" spans="1:16" ht="34.5" customHeight="1">
      <c r="A62" s="35" t="s">
        <v>55</v>
      </c>
      <c r="B62" s="77" t="s">
        <v>67</v>
      </c>
      <c r="C62" s="30"/>
      <c r="D62" s="30"/>
      <c r="E62" s="30"/>
      <c r="F62" s="30"/>
      <c r="G62" s="30"/>
      <c r="H62" s="30"/>
      <c r="I62" s="30"/>
      <c r="J62" s="204">
        <f>SUM(C62:I63)</f>
        <v>0</v>
      </c>
      <c r="K62" s="206" t="s">
        <v>33</v>
      </c>
      <c r="L62" s="103"/>
      <c r="M62" s="154"/>
      <c r="N62" s="155"/>
      <c r="O62" s="156"/>
      <c r="P62" s="7"/>
    </row>
    <row r="63" spans="1:16" s="72" customFormat="1" ht="34.5" customHeight="1">
      <c r="A63" s="35" t="s">
        <v>55</v>
      </c>
      <c r="B63" s="77" t="s">
        <v>68</v>
      </c>
      <c r="C63" s="30"/>
      <c r="D63" s="30"/>
      <c r="E63" s="30"/>
      <c r="F63" s="30"/>
      <c r="G63" s="30"/>
      <c r="H63" s="30"/>
      <c r="I63" s="30"/>
      <c r="J63" s="205"/>
      <c r="K63" s="207"/>
      <c r="L63" s="103"/>
      <c r="M63" s="154"/>
      <c r="N63" s="155"/>
      <c r="O63" s="156"/>
      <c r="P63" s="7"/>
    </row>
    <row r="64" spans="1:16" ht="34.5" customHeight="1">
      <c r="A64" s="20" t="s">
        <v>45</v>
      </c>
      <c r="B64" s="23"/>
      <c r="C64" s="67"/>
      <c r="D64" s="67"/>
      <c r="E64" s="67"/>
      <c r="F64" s="67"/>
      <c r="G64" s="67"/>
      <c r="H64" s="67"/>
      <c r="I64" s="67"/>
      <c r="J64" s="99">
        <f>ROUNDDOWN(SUMIFS(C64:I64,C60:I60,"&gt;=50"),0)</f>
        <v>0</v>
      </c>
      <c r="K64" s="100" t="s">
        <v>34</v>
      </c>
      <c r="L64" s="107"/>
      <c r="M64" s="154"/>
      <c r="N64" s="155"/>
      <c r="O64" s="156"/>
      <c r="P64" s="7"/>
    </row>
    <row r="65" spans="1:16" ht="34.5" customHeight="1">
      <c r="A65" s="20" t="s">
        <v>47</v>
      </c>
      <c r="B65" s="23"/>
      <c r="C65" s="67"/>
      <c r="D65" s="67"/>
      <c r="E65" s="67"/>
      <c r="F65" s="67"/>
      <c r="G65" s="67"/>
      <c r="H65" s="67"/>
      <c r="I65" s="67"/>
      <c r="J65" s="99">
        <f>ROUNDDOWN(SUMIFS(C65:I65,C60:I60,"&gt;=50"),0)</f>
        <v>0</v>
      </c>
      <c r="K65" s="100" t="s">
        <v>34</v>
      </c>
      <c r="L65" s="107"/>
      <c r="M65" s="154"/>
      <c r="N65" s="155"/>
      <c r="O65" s="156"/>
      <c r="P65" s="7"/>
    </row>
    <row r="66" spans="1:16" ht="31.5" customHeight="1">
      <c r="A66" s="20"/>
      <c r="B66" s="23"/>
      <c r="C66" s="19">
        <f>I57+1</f>
        <v>44451</v>
      </c>
      <c r="D66" s="19">
        <f>C66+1</f>
        <v>44452</v>
      </c>
      <c r="E66" s="19">
        <f t="shared" si="0"/>
        <v>44453</v>
      </c>
      <c r="F66" s="19">
        <f t="shared" si="0"/>
        <v>44454</v>
      </c>
      <c r="G66" s="19">
        <f t="shared" si="0"/>
        <v>44455</v>
      </c>
      <c r="H66" s="19">
        <f t="shared" si="0"/>
        <v>44456</v>
      </c>
      <c r="I66" s="19">
        <f>H66+1</f>
        <v>44457</v>
      </c>
      <c r="J66" s="108"/>
      <c r="K66" s="109"/>
      <c r="L66" s="103"/>
      <c r="M66" s="211"/>
      <c r="N66" s="212"/>
      <c r="O66" s="213"/>
      <c r="P66" s="7"/>
    </row>
    <row r="67" spans="1:16" ht="34.5" customHeight="1">
      <c r="A67" s="34" t="s">
        <v>53</v>
      </c>
      <c r="B67" s="77" t="s">
        <v>67</v>
      </c>
      <c r="C67" s="30"/>
      <c r="D67" s="30"/>
      <c r="E67" s="30"/>
      <c r="F67" s="30"/>
      <c r="G67" s="30"/>
      <c r="H67" s="30"/>
      <c r="I67" s="30"/>
      <c r="J67" s="157"/>
      <c r="K67" s="158"/>
      <c r="L67" s="185">
        <f>COUNTIF(C69:I69,"&gt;=50")</f>
        <v>0</v>
      </c>
      <c r="M67" s="154"/>
      <c r="N67" s="155"/>
      <c r="O67" s="156"/>
      <c r="P67" s="7"/>
    </row>
    <row r="68" spans="1:16" s="72" customFormat="1" ht="34.5" customHeight="1">
      <c r="A68" s="34" t="s">
        <v>53</v>
      </c>
      <c r="B68" s="77" t="s">
        <v>68</v>
      </c>
      <c r="C68" s="30"/>
      <c r="D68" s="30"/>
      <c r="E68" s="30"/>
      <c r="F68" s="30"/>
      <c r="G68" s="30"/>
      <c r="H68" s="30"/>
      <c r="I68" s="30"/>
      <c r="J68" s="159"/>
      <c r="K68" s="160"/>
      <c r="L68" s="186"/>
      <c r="M68" s="154"/>
      <c r="N68" s="155"/>
      <c r="O68" s="156"/>
      <c r="P68" s="7"/>
    </row>
    <row r="69" spans="1:16" s="72" customFormat="1" ht="31.5" hidden="1" customHeight="1">
      <c r="A69" s="34"/>
      <c r="B69" s="77"/>
      <c r="C69" s="30">
        <f>C67+C68</f>
        <v>0</v>
      </c>
      <c r="D69" s="30">
        <f t="shared" ref="D69" si="19">D67+D68</f>
        <v>0</v>
      </c>
      <c r="E69" s="30">
        <f t="shared" ref="E69" si="20">E67+E68</f>
        <v>0</v>
      </c>
      <c r="F69" s="30">
        <f t="shared" ref="F69" si="21">F67+F68</f>
        <v>0</v>
      </c>
      <c r="G69" s="30">
        <f t="shared" ref="G69" si="22">G67+G68</f>
        <v>0</v>
      </c>
      <c r="H69" s="30">
        <f t="shared" ref="H69" si="23">H67+H68</f>
        <v>0</v>
      </c>
      <c r="I69" s="30">
        <f t="shared" ref="I69" si="24">I67+I68</f>
        <v>0</v>
      </c>
      <c r="J69" s="104"/>
      <c r="K69" s="105"/>
      <c r="L69" s="106"/>
      <c r="M69" s="154"/>
      <c r="N69" s="155"/>
      <c r="O69" s="156"/>
      <c r="P69" s="7"/>
    </row>
    <row r="70" spans="1:16" ht="34.5" customHeight="1">
      <c r="A70" s="35" t="s">
        <v>54</v>
      </c>
      <c r="B70" s="78"/>
      <c r="C70" s="30"/>
      <c r="D70" s="30"/>
      <c r="E70" s="30"/>
      <c r="F70" s="30"/>
      <c r="G70" s="30"/>
      <c r="H70" s="30"/>
      <c r="I70" s="30"/>
      <c r="J70" s="99">
        <f>SUM(C70:I70)</f>
        <v>0</v>
      </c>
      <c r="K70" s="100" t="s">
        <v>33</v>
      </c>
      <c r="L70" s="103"/>
      <c r="M70" s="154"/>
      <c r="N70" s="155"/>
      <c r="O70" s="156"/>
      <c r="P70" s="7"/>
    </row>
    <row r="71" spans="1:16" ht="34.5" customHeight="1">
      <c r="A71" s="35" t="s">
        <v>55</v>
      </c>
      <c r="B71" s="77" t="s">
        <v>67</v>
      </c>
      <c r="C71" s="30"/>
      <c r="D71" s="30"/>
      <c r="E71" s="30"/>
      <c r="F71" s="30"/>
      <c r="G71" s="30"/>
      <c r="H71" s="30"/>
      <c r="I71" s="30"/>
      <c r="J71" s="204">
        <f>SUM(C71:I72)</f>
        <v>0</v>
      </c>
      <c r="K71" s="206" t="s">
        <v>33</v>
      </c>
      <c r="L71" s="103"/>
      <c r="M71" s="154"/>
      <c r="N71" s="155"/>
      <c r="O71" s="156"/>
      <c r="P71" s="7"/>
    </row>
    <row r="72" spans="1:16" s="72" customFormat="1" ht="34.5" customHeight="1">
      <c r="A72" s="35" t="s">
        <v>55</v>
      </c>
      <c r="B72" s="77" t="s">
        <v>68</v>
      </c>
      <c r="C72" s="30"/>
      <c r="D72" s="30"/>
      <c r="E72" s="30"/>
      <c r="F72" s="30"/>
      <c r="G72" s="30"/>
      <c r="H72" s="30"/>
      <c r="I72" s="30"/>
      <c r="J72" s="205"/>
      <c r="K72" s="207"/>
      <c r="L72" s="103"/>
      <c r="M72" s="154"/>
      <c r="N72" s="155"/>
      <c r="O72" s="156"/>
      <c r="P72" s="7"/>
    </row>
    <row r="73" spans="1:16" ht="34.5" customHeight="1">
      <c r="A73" s="20" t="s">
        <v>45</v>
      </c>
      <c r="B73" s="23"/>
      <c r="C73" s="67"/>
      <c r="D73" s="67"/>
      <c r="E73" s="67"/>
      <c r="F73" s="67"/>
      <c r="G73" s="67"/>
      <c r="H73" s="67"/>
      <c r="I73" s="67"/>
      <c r="J73" s="99">
        <f>ROUNDDOWN(SUMIFS(C73:I73,C69:I69,"&gt;=50"),0)</f>
        <v>0</v>
      </c>
      <c r="K73" s="100" t="s">
        <v>34</v>
      </c>
      <c r="L73" s="107"/>
      <c r="M73" s="154"/>
      <c r="N73" s="155"/>
      <c r="O73" s="156"/>
      <c r="P73" s="7"/>
    </row>
    <row r="74" spans="1:16" ht="34.5" customHeight="1">
      <c r="A74" s="20" t="s">
        <v>47</v>
      </c>
      <c r="B74" s="23"/>
      <c r="C74" s="67"/>
      <c r="D74" s="67"/>
      <c r="E74" s="67"/>
      <c r="F74" s="67"/>
      <c r="G74" s="67"/>
      <c r="H74" s="67"/>
      <c r="I74" s="67"/>
      <c r="J74" s="99">
        <f>ROUNDDOWN(SUMIFS(C74:I74,C69:I69,"&gt;=50"),0)</f>
        <v>0</v>
      </c>
      <c r="K74" s="100" t="s">
        <v>34</v>
      </c>
      <c r="L74" s="107"/>
      <c r="M74" s="154"/>
      <c r="N74" s="155"/>
      <c r="O74" s="156"/>
      <c r="P74" s="7"/>
    </row>
    <row r="75" spans="1:16" ht="31.5" customHeight="1">
      <c r="A75" s="20"/>
      <c r="B75" s="23"/>
      <c r="C75" s="19">
        <f>I66+1</f>
        <v>44458</v>
      </c>
      <c r="D75" s="19">
        <f>C75+1</f>
        <v>44459</v>
      </c>
      <c r="E75" s="19">
        <f t="shared" si="0"/>
        <v>44460</v>
      </c>
      <c r="F75" s="19">
        <f t="shared" si="0"/>
        <v>44461</v>
      </c>
      <c r="G75" s="19">
        <f t="shared" si="0"/>
        <v>44462</v>
      </c>
      <c r="H75" s="19">
        <f t="shared" si="0"/>
        <v>44463</v>
      </c>
      <c r="I75" s="19">
        <f>H75+1</f>
        <v>44464</v>
      </c>
      <c r="J75" s="101"/>
      <c r="K75" s="102"/>
      <c r="L75" s="103"/>
      <c r="M75" s="154"/>
      <c r="N75" s="155"/>
      <c r="O75" s="156"/>
      <c r="P75" s="7"/>
    </row>
    <row r="76" spans="1:16" ht="34.5" customHeight="1">
      <c r="A76" s="34" t="s">
        <v>53</v>
      </c>
      <c r="B76" s="77" t="s">
        <v>67</v>
      </c>
      <c r="C76" s="30"/>
      <c r="D76" s="30"/>
      <c r="E76" s="30"/>
      <c r="F76" s="30"/>
      <c r="G76" s="30"/>
      <c r="H76" s="30"/>
      <c r="I76" s="30"/>
      <c r="J76" s="157"/>
      <c r="K76" s="158"/>
      <c r="L76" s="185">
        <f>COUNTIF(C78:I78,"&gt;=50")</f>
        <v>0</v>
      </c>
      <c r="M76" s="154"/>
      <c r="N76" s="155"/>
      <c r="O76" s="156"/>
      <c r="P76" s="7"/>
    </row>
    <row r="77" spans="1:16" s="72" customFormat="1" ht="34.5" customHeight="1">
      <c r="A77" s="34" t="s">
        <v>53</v>
      </c>
      <c r="B77" s="77" t="s">
        <v>68</v>
      </c>
      <c r="C77" s="30"/>
      <c r="D77" s="30"/>
      <c r="E77" s="30"/>
      <c r="F77" s="30"/>
      <c r="G77" s="30"/>
      <c r="H77" s="30"/>
      <c r="I77" s="30"/>
      <c r="J77" s="159"/>
      <c r="K77" s="160"/>
      <c r="L77" s="186"/>
      <c r="M77" s="154"/>
      <c r="N77" s="155"/>
      <c r="O77" s="156"/>
      <c r="P77" s="7"/>
    </row>
    <row r="78" spans="1:16" s="72" customFormat="1" ht="31.5" hidden="1" customHeight="1">
      <c r="A78" s="34"/>
      <c r="B78" s="77"/>
      <c r="C78" s="30">
        <f>C76+C77</f>
        <v>0</v>
      </c>
      <c r="D78" s="30">
        <f t="shared" ref="D78" si="25">D76+D77</f>
        <v>0</v>
      </c>
      <c r="E78" s="30">
        <f t="shared" ref="E78" si="26">E76+E77</f>
        <v>0</v>
      </c>
      <c r="F78" s="30">
        <f t="shared" ref="F78" si="27">F76+F77</f>
        <v>0</v>
      </c>
      <c r="G78" s="30">
        <f t="shared" ref="G78" si="28">G76+G77</f>
        <v>0</v>
      </c>
      <c r="H78" s="30">
        <f t="shared" ref="H78" si="29">H76+H77</f>
        <v>0</v>
      </c>
      <c r="I78" s="30">
        <f t="shared" ref="I78" si="30">I76+I77</f>
        <v>0</v>
      </c>
      <c r="J78" s="104"/>
      <c r="K78" s="105"/>
      <c r="L78" s="106"/>
      <c r="M78" s="154"/>
      <c r="N78" s="155"/>
      <c r="O78" s="156"/>
      <c r="P78" s="7"/>
    </row>
    <row r="79" spans="1:16" ht="34.5" customHeight="1">
      <c r="A79" s="35" t="s">
        <v>54</v>
      </c>
      <c r="B79" s="78"/>
      <c r="C79" s="30"/>
      <c r="D79" s="30"/>
      <c r="E79" s="30"/>
      <c r="F79" s="30"/>
      <c r="G79" s="30"/>
      <c r="H79" s="30"/>
      <c r="I79" s="30"/>
      <c r="J79" s="99">
        <f>SUM(C79:I79)</f>
        <v>0</v>
      </c>
      <c r="K79" s="100" t="s">
        <v>33</v>
      </c>
      <c r="L79" s="103"/>
      <c r="M79" s="154"/>
      <c r="N79" s="155"/>
      <c r="O79" s="156"/>
      <c r="P79" s="7"/>
    </row>
    <row r="80" spans="1:16" ht="34.5" customHeight="1">
      <c r="A80" s="35" t="s">
        <v>55</v>
      </c>
      <c r="B80" s="77" t="s">
        <v>67</v>
      </c>
      <c r="C80" s="30"/>
      <c r="D80" s="30"/>
      <c r="E80" s="30"/>
      <c r="F80" s="30"/>
      <c r="G80" s="30"/>
      <c r="H80" s="30"/>
      <c r="I80" s="30"/>
      <c r="J80" s="204">
        <f>SUM(C80:I81)</f>
        <v>0</v>
      </c>
      <c r="K80" s="206" t="s">
        <v>33</v>
      </c>
      <c r="L80" s="103"/>
      <c r="M80" s="154"/>
      <c r="N80" s="155"/>
      <c r="O80" s="156"/>
      <c r="P80" s="7"/>
    </row>
    <row r="81" spans="1:16" s="72" customFormat="1" ht="34.5" customHeight="1">
      <c r="A81" s="35" t="s">
        <v>55</v>
      </c>
      <c r="B81" s="77" t="s">
        <v>68</v>
      </c>
      <c r="C81" s="30"/>
      <c r="D81" s="30"/>
      <c r="E81" s="30"/>
      <c r="F81" s="30"/>
      <c r="G81" s="30"/>
      <c r="H81" s="30"/>
      <c r="I81" s="30"/>
      <c r="J81" s="205"/>
      <c r="K81" s="207"/>
      <c r="L81" s="103"/>
      <c r="M81" s="154"/>
      <c r="N81" s="155"/>
      <c r="O81" s="156"/>
      <c r="P81" s="7"/>
    </row>
    <row r="82" spans="1:16" ht="34.5" customHeight="1">
      <c r="A82" s="20" t="s">
        <v>45</v>
      </c>
      <c r="B82" s="23"/>
      <c r="C82" s="67"/>
      <c r="D82" s="67"/>
      <c r="E82" s="67"/>
      <c r="F82" s="67"/>
      <c r="G82" s="67"/>
      <c r="H82" s="67"/>
      <c r="I82" s="67"/>
      <c r="J82" s="99">
        <f>ROUNDDOWN(SUMIFS(C82:I82,C78:I78,"&gt;=50"),0)</f>
        <v>0</v>
      </c>
      <c r="K82" s="100" t="s">
        <v>34</v>
      </c>
      <c r="L82" s="107"/>
      <c r="M82" s="154"/>
      <c r="N82" s="155"/>
      <c r="O82" s="156"/>
      <c r="P82" s="7"/>
    </row>
    <row r="83" spans="1:16" ht="34.5" customHeight="1">
      <c r="A83" s="20" t="s">
        <v>47</v>
      </c>
      <c r="B83" s="23"/>
      <c r="C83" s="67"/>
      <c r="D83" s="67"/>
      <c r="E83" s="67"/>
      <c r="F83" s="67"/>
      <c r="G83" s="67"/>
      <c r="H83" s="67"/>
      <c r="I83" s="67"/>
      <c r="J83" s="99">
        <f>ROUNDDOWN(SUMIFS(C83:I83,C78:I78,"&gt;=50"),0)</f>
        <v>0</v>
      </c>
      <c r="K83" s="100" t="s">
        <v>34</v>
      </c>
      <c r="L83" s="107"/>
      <c r="M83" s="154"/>
      <c r="N83" s="155"/>
      <c r="O83" s="156"/>
      <c r="P83" s="7"/>
    </row>
    <row r="84" spans="1:16" ht="31.5" customHeight="1">
      <c r="A84" s="20"/>
      <c r="B84" s="23"/>
      <c r="C84" s="19">
        <f>I75+1</f>
        <v>44465</v>
      </c>
      <c r="D84" s="19">
        <f>C84+1</f>
        <v>44466</v>
      </c>
      <c r="E84" s="19">
        <f t="shared" si="0"/>
        <v>44467</v>
      </c>
      <c r="F84" s="19">
        <f t="shared" si="0"/>
        <v>44468</v>
      </c>
      <c r="G84" s="19">
        <f t="shared" si="0"/>
        <v>44469</v>
      </c>
      <c r="H84" s="19">
        <f t="shared" si="0"/>
        <v>44470</v>
      </c>
      <c r="I84" s="19">
        <f>H84+1</f>
        <v>44471</v>
      </c>
      <c r="J84" s="101"/>
      <c r="K84" s="102"/>
      <c r="L84" s="103"/>
      <c r="M84" s="154"/>
      <c r="N84" s="155"/>
      <c r="O84" s="156"/>
      <c r="P84" s="7"/>
    </row>
    <row r="85" spans="1:16" ht="34.5" customHeight="1">
      <c r="A85" s="34" t="s">
        <v>53</v>
      </c>
      <c r="B85" s="77" t="s">
        <v>67</v>
      </c>
      <c r="C85" s="30"/>
      <c r="D85" s="30"/>
      <c r="E85" s="30"/>
      <c r="F85" s="30"/>
      <c r="G85" s="30"/>
      <c r="H85" s="30"/>
      <c r="I85" s="30"/>
      <c r="J85" s="157"/>
      <c r="K85" s="158"/>
      <c r="L85" s="185">
        <f>COUNTIF(C87:I87,"&gt;=50")</f>
        <v>0</v>
      </c>
      <c r="M85" s="154"/>
      <c r="N85" s="155"/>
      <c r="O85" s="156"/>
      <c r="P85" s="7"/>
    </row>
    <row r="86" spans="1:16" s="72" customFormat="1" ht="34.5" customHeight="1">
      <c r="A86" s="34" t="s">
        <v>53</v>
      </c>
      <c r="B86" s="77" t="s">
        <v>68</v>
      </c>
      <c r="C86" s="30"/>
      <c r="D86" s="30"/>
      <c r="E86" s="30"/>
      <c r="F86" s="30"/>
      <c r="G86" s="30"/>
      <c r="H86" s="30"/>
      <c r="I86" s="30"/>
      <c r="J86" s="159"/>
      <c r="K86" s="160"/>
      <c r="L86" s="186"/>
      <c r="M86" s="154"/>
      <c r="N86" s="155"/>
      <c r="O86" s="156"/>
      <c r="P86" s="7"/>
    </row>
    <row r="87" spans="1:16" s="72" customFormat="1" ht="31.5" hidden="1" customHeight="1">
      <c r="A87" s="34"/>
      <c r="B87" s="77"/>
      <c r="C87" s="30">
        <f>C85+C86</f>
        <v>0</v>
      </c>
      <c r="D87" s="30">
        <f t="shared" ref="D87" si="31">D85+D86</f>
        <v>0</v>
      </c>
      <c r="E87" s="30">
        <f t="shared" ref="E87" si="32">E85+E86</f>
        <v>0</v>
      </c>
      <c r="F87" s="30">
        <f t="shared" ref="F87" si="33">F85+F86</f>
        <v>0</v>
      </c>
      <c r="G87" s="30">
        <f t="shared" ref="G87" si="34">G85+G86</f>
        <v>0</v>
      </c>
      <c r="H87" s="30">
        <f t="shared" ref="H87" si="35">H85+H86</f>
        <v>0</v>
      </c>
      <c r="I87" s="30">
        <f t="shared" ref="I87" si="36">I85+I86</f>
        <v>0</v>
      </c>
      <c r="J87" s="31"/>
      <c r="K87" s="28"/>
      <c r="L87" s="32"/>
      <c r="M87" s="154"/>
      <c r="N87" s="155"/>
      <c r="O87" s="156"/>
      <c r="P87" s="7"/>
    </row>
    <row r="88" spans="1:16" ht="34.5" customHeight="1">
      <c r="A88" s="35" t="s">
        <v>54</v>
      </c>
      <c r="B88" s="78"/>
      <c r="C88" s="30"/>
      <c r="D88" s="30"/>
      <c r="E88" s="30"/>
      <c r="F88" s="30"/>
      <c r="G88" s="30"/>
      <c r="H88" s="30"/>
      <c r="I88" s="30"/>
      <c r="J88" s="99">
        <f>SUM(C88:I88)</f>
        <v>0</v>
      </c>
      <c r="K88" s="100" t="s">
        <v>33</v>
      </c>
      <c r="L88" s="21"/>
      <c r="M88" s="154"/>
      <c r="N88" s="155"/>
      <c r="O88" s="156"/>
      <c r="P88" s="7"/>
    </row>
    <row r="89" spans="1:16" ht="34.5" customHeight="1">
      <c r="A89" s="35" t="s">
        <v>55</v>
      </c>
      <c r="B89" s="77" t="s">
        <v>67</v>
      </c>
      <c r="C89" s="30"/>
      <c r="D89" s="30"/>
      <c r="E89" s="30"/>
      <c r="F89" s="30"/>
      <c r="G89" s="30"/>
      <c r="H89" s="30"/>
      <c r="I89" s="30"/>
      <c r="J89" s="204">
        <f>SUM(C89:I90)</f>
        <v>0</v>
      </c>
      <c r="K89" s="206" t="s">
        <v>33</v>
      </c>
      <c r="L89" s="21"/>
      <c r="M89" s="154"/>
      <c r="N89" s="155"/>
      <c r="O89" s="156"/>
      <c r="P89" s="7"/>
    </row>
    <row r="90" spans="1:16" s="72" customFormat="1" ht="34.5" customHeight="1">
      <c r="A90" s="35" t="s">
        <v>55</v>
      </c>
      <c r="B90" s="77" t="s">
        <v>68</v>
      </c>
      <c r="C90" s="30"/>
      <c r="D90" s="30"/>
      <c r="E90" s="30"/>
      <c r="F90" s="30"/>
      <c r="G90" s="30"/>
      <c r="H90" s="30"/>
      <c r="I90" s="30"/>
      <c r="J90" s="205"/>
      <c r="K90" s="207"/>
      <c r="L90" s="21"/>
      <c r="M90" s="154"/>
      <c r="N90" s="155"/>
      <c r="O90" s="156"/>
      <c r="P90" s="7"/>
    </row>
    <row r="91" spans="1:16" ht="34.5" customHeight="1">
      <c r="A91" s="20" t="s">
        <v>45</v>
      </c>
      <c r="B91" s="23"/>
      <c r="C91" s="67"/>
      <c r="D91" s="67"/>
      <c r="E91" s="67"/>
      <c r="F91" s="67"/>
      <c r="G91" s="67"/>
      <c r="H91" s="67"/>
      <c r="I91" s="67"/>
      <c r="J91" s="99">
        <f>ROUNDDOWN(SUMIFS(C91:I91,C87:I87,"&gt;=50"),0)</f>
        <v>0</v>
      </c>
      <c r="K91" s="100" t="s">
        <v>34</v>
      </c>
      <c r="L91" s="23"/>
      <c r="M91" s="154"/>
      <c r="N91" s="155"/>
      <c r="O91" s="156"/>
      <c r="P91" s="7"/>
    </row>
    <row r="92" spans="1:16" ht="34.5" customHeight="1">
      <c r="A92" s="20" t="s">
        <v>47</v>
      </c>
      <c r="B92" s="23"/>
      <c r="C92" s="67"/>
      <c r="D92" s="67"/>
      <c r="E92" s="67"/>
      <c r="F92" s="67"/>
      <c r="G92" s="67"/>
      <c r="H92" s="67"/>
      <c r="I92" s="67"/>
      <c r="J92" s="99">
        <f>ROUNDDOWN(SUMIFS(C92:I92,C87:I87,"&gt;=50"),0)</f>
        <v>0</v>
      </c>
      <c r="K92" s="100" t="s">
        <v>34</v>
      </c>
      <c r="L92" s="23"/>
      <c r="M92" s="154"/>
      <c r="N92" s="155"/>
      <c r="O92" s="156"/>
      <c r="P92" s="7"/>
    </row>
    <row r="93" spans="1:16" ht="40.15" customHeight="1">
      <c r="A93" s="18"/>
      <c r="B93" s="18"/>
      <c r="C93" s="18"/>
      <c r="D93" s="18"/>
    </row>
    <row r="94" spans="1:16" ht="34.5" customHeight="1">
      <c r="A94" s="127" t="s">
        <v>118</v>
      </c>
      <c r="B94" s="128"/>
      <c r="C94" s="129"/>
      <c r="D94" s="125">
        <f>SUM(C9:I10,C18:I19,C27:I28,C36:I37,C45:I46,C58:I59,C67:I68,C76:I77,C85:I86)</f>
        <v>0</v>
      </c>
      <c r="E94" s="126"/>
      <c r="F94" s="100" t="s">
        <v>33</v>
      </c>
      <c r="G94" s="115" t="s">
        <v>110</v>
      </c>
      <c r="H94" s="116"/>
      <c r="I94" s="129"/>
      <c r="J94" s="112" t="s">
        <v>63</v>
      </c>
      <c r="K94" s="112"/>
      <c r="L94" s="112"/>
      <c r="M94" s="125">
        <f>SUM(J15,J24,J33,J42,J51,J64,J73,J82,J91)</f>
        <v>0</v>
      </c>
      <c r="N94" s="100" t="s">
        <v>34</v>
      </c>
    </row>
    <row r="95" spans="1:16" ht="34.5" customHeight="1">
      <c r="A95" s="127" t="s">
        <v>119</v>
      </c>
      <c r="B95" s="128"/>
      <c r="C95" s="129"/>
      <c r="D95" s="125">
        <f>SUM(J12,J21,J30,J39,J48,J61,J70,J79,J88)</f>
        <v>0</v>
      </c>
      <c r="E95" s="126"/>
      <c r="F95" s="100" t="s">
        <v>33</v>
      </c>
      <c r="G95" s="130"/>
      <c r="H95" s="130"/>
      <c r="I95" s="114"/>
      <c r="J95" s="112" t="s">
        <v>64</v>
      </c>
      <c r="K95" s="112"/>
      <c r="L95" s="112"/>
      <c r="M95" s="125">
        <f>SUM(J16,J25,J34,J43,J52,J65,J74,J83,J92)</f>
        <v>0</v>
      </c>
      <c r="N95" s="100" t="s">
        <v>34</v>
      </c>
    </row>
    <row r="96" spans="1:16" ht="34.5" customHeight="1">
      <c r="A96" s="127" t="s">
        <v>120</v>
      </c>
      <c r="B96" s="128"/>
      <c r="C96" s="129"/>
      <c r="D96" s="125">
        <f>SUM(J13,J22,J31,J40,J49,J62,J71,J80,J89)</f>
        <v>0</v>
      </c>
      <c r="E96" s="126"/>
      <c r="F96" s="100" t="s">
        <v>33</v>
      </c>
      <c r="G96" s="130"/>
      <c r="H96" s="130"/>
      <c r="I96" s="130"/>
      <c r="J96" s="130"/>
      <c r="K96" s="130"/>
      <c r="L96" s="130"/>
      <c r="M96" s="130"/>
      <c r="N96" s="130"/>
    </row>
    <row r="97" spans="1:16" s="29" customFormat="1" ht="39" customHeight="1">
      <c r="A97" s="18"/>
      <c r="B97" s="18"/>
      <c r="J97" s="24"/>
      <c r="K97" s="25"/>
      <c r="O97" s="63" t="s">
        <v>32</v>
      </c>
    </row>
    <row r="98" spans="1:16" s="68" customFormat="1" ht="32.25" customHeight="1">
      <c r="A98" s="83" t="s">
        <v>73</v>
      </c>
      <c r="B98" s="73"/>
      <c r="C98" s="36"/>
      <c r="D98" s="36"/>
      <c r="E98" s="36"/>
      <c r="F98" s="36"/>
      <c r="G98" s="36"/>
      <c r="H98" s="36"/>
      <c r="I98" s="36"/>
      <c r="J98" s="36"/>
      <c r="K98" s="36"/>
      <c r="L98" s="36"/>
      <c r="N98" s="36"/>
    </row>
    <row r="99" spans="1:16" s="76" customFormat="1" ht="20.100000000000001" customHeight="1" thickBot="1">
      <c r="A99" s="73"/>
      <c r="B99" s="73"/>
      <c r="C99" s="36"/>
      <c r="D99" s="36"/>
      <c r="E99" s="36"/>
      <c r="F99" s="36"/>
      <c r="G99" s="36"/>
      <c r="H99" s="36"/>
      <c r="I99" s="36"/>
      <c r="J99" s="36"/>
      <c r="K99" s="36"/>
      <c r="L99" s="36"/>
      <c r="N99" s="36"/>
    </row>
    <row r="100" spans="1:16" s="68" customFormat="1" ht="42" customHeight="1" thickBot="1">
      <c r="A100" s="82" t="s">
        <v>70</v>
      </c>
      <c r="B100" s="73"/>
      <c r="C100" s="36"/>
      <c r="D100" s="36"/>
      <c r="E100" s="36"/>
      <c r="F100" s="36"/>
      <c r="G100" s="36"/>
      <c r="H100" s="36"/>
      <c r="I100" s="36"/>
      <c r="J100" s="36"/>
      <c r="K100" s="36"/>
      <c r="L100" s="36"/>
      <c r="N100" s="36"/>
      <c r="O100" s="74"/>
      <c r="P100" s="75"/>
    </row>
    <row r="101" spans="1:16" s="76" customFormat="1" ht="39" customHeight="1" thickBot="1">
      <c r="A101" s="73"/>
      <c r="B101" s="73"/>
      <c r="C101" s="36"/>
      <c r="D101" s="36"/>
      <c r="E101" s="36"/>
      <c r="F101" s="36"/>
      <c r="G101" s="36"/>
      <c r="H101" s="36"/>
      <c r="I101" s="36"/>
      <c r="J101" s="36"/>
      <c r="K101" s="36"/>
      <c r="L101" s="36"/>
      <c r="N101" s="36"/>
      <c r="O101" s="74"/>
      <c r="P101" s="74"/>
    </row>
    <row r="102" spans="1:16" s="76" customFormat="1" ht="42" customHeight="1" thickBot="1">
      <c r="A102" s="73" t="s">
        <v>69</v>
      </c>
      <c r="B102" s="73"/>
      <c r="C102" s="36"/>
      <c r="D102" s="36"/>
      <c r="F102" s="73"/>
      <c r="I102" s="92"/>
      <c r="J102" s="92"/>
      <c r="K102" s="92"/>
      <c r="L102" s="92"/>
      <c r="M102" s="92"/>
      <c r="N102" s="85" t="s">
        <v>86</v>
      </c>
      <c r="O102" s="92"/>
      <c r="P102" s="84"/>
    </row>
    <row r="103" spans="1:16" s="76" customFormat="1" ht="39" customHeight="1" thickBot="1">
      <c r="A103" s="73"/>
      <c r="B103" s="73"/>
      <c r="C103" s="36"/>
      <c r="D103" s="36"/>
      <c r="F103" s="73"/>
      <c r="H103" s="73"/>
      <c r="I103" s="36"/>
      <c r="J103" s="36"/>
      <c r="K103" s="36"/>
      <c r="L103" s="36"/>
      <c r="N103" s="36"/>
      <c r="O103" s="36"/>
      <c r="P103" s="96" t="s">
        <v>93</v>
      </c>
    </row>
    <row r="104" spans="1:16" s="76" customFormat="1" ht="42" customHeight="1" thickBot="1">
      <c r="A104" s="73" t="s">
        <v>87</v>
      </c>
      <c r="B104" s="73"/>
      <c r="C104" s="75"/>
      <c r="D104" s="36"/>
      <c r="E104" s="36"/>
      <c r="F104" s="36"/>
      <c r="G104" s="36"/>
      <c r="H104" s="36"/>
      <c r="I104" s="36"/>
      <c r="J104" s="36"/>
      <c r="K104" s="36"/>
      <c r="L104" s="36"/>
      <c r="N104" s="36"/>
      <c r="O104" s="36"/>
      <c r="P104" s="92"/>
    </row>
    <row r="105" spans="1:16" s="76" customFormat="1" ht="39" customHeight="1" thickBot="1">
      <c r="A105" s="73"/>
      <c r="B105" s="73"/>
      <c r="C105" s="74"/>
      <c r="D105" s="36"/>
      <c r="E105" s="36"/>
      <c r="F105" s="36"/>
      <c r="G105" s="36"/>
      <c r="H105" s="36"/>
      <c r="I105" s="36"/>
      <c r="J105" s="36"/>
      <c r="K105" s="36"/>
      <c r="L105" s="36"/>
      <c r="N105" s="36"/>
      <c r="O105" s="36"/>
      <c r="P105" s="92"/>
    </row>
    <row r="106" spans="1:16" s="76" customFormat="1" ht="42" customHeight="1" thickBot="1">
      <c r="A106" s="93" t="s">
        <v>94</v>
      </c>
      <c r="B106" s="93"/>
      <c r="C106" s="94"/>
      <c r="D106" s="94"/>
      <c r="E106" s="94"/>
      <c r="F106" s="94"/>
      <c r="G106" s="94"/>
      <c r="H106" s="94"/>
      <c r="I106" s="94"/>
      <c r="J106" s="36"/>
      <c r="K106" s="36"/>
      <c r="L106" s="36"/>
      <c r="M106" s="36"/>
      <c r="N106" s="85" t="s">
        <v>86</v>
      </c>
      <c r="O106" s="92"/>
      <c r="P106" s="84"/>
    </row>
    <row r="107" spans="1:16" s="76" customFormat="1" ht="39" customHeight="1" thickBot="1">
      <c r="A107" s="85"/>
      <c r="B107" s="73"/>
      <c r="C107" s="36"/>
      <c r="D107" s="36"/>
      <c r="F107" s="73"/>
      <c r="H107" s="73"/>
      <c r="I107" s="36"/>
      <c r="J107" s="36"/>
      <c r="K107" s="36"/>
      <c r="L107" s="36"/>
      <c r="N107" s="36"/>
      <c r="O107" s="36"/>
      <c r="P107" s="96" t="s">
        <v>92</v>
      </c>
    </row>
    <row r="108" spans="1:16" s="76" customFormat="1" ht="42" customHeight="1" thickBot="1">
      <c r="A108" s="73" t="s">
        <v>87</v>
      </c>
      <c r="B108" s="73"/>
      <c r="C108" s="75"/>
      <c r="D108" s="36"/>
      <c r="E108" s="36"/>
      <c r="F108" s="36"/>
      <c r="G108" s="36"/>
      <c r="H108" s="36"/>
      <c r="I108" s="36"/>
      <c r="J108" s="36"/>
      <c r="K108" s="36"/>
      <c r="L108" s="36"/>
      <c r="N108" s="36"/>
      <c r="O108" s="74"/>
    </row>
    <row r="109" spans="1:16" s="76" customFormat="1" ht="39" customHeight="1" thickBot="1">
      <c r="A109" s="73"/>
      <c r="B109" s="73"/>
      <c r="C109" s="74"/>
      <c r="D109" s="36"/>
      <c r="E109" s="36"/>
      <c r="F109" s="36"/>
      <c r="G109" s="36"/>
      <c r="H109" s="36"/>
      <c r="I109" s="36"/>
      <c r="J109" s="36"/>
      <c r="K109" s="36"/>
      <c r="L109" s="36"/>
      <c r="N109" s="36"/>
      <c r="O109" s="74"/>
    </row>
    <row r="110" spans="1:16" s="90" customFormat="1" ht="42" customHeight="1" thickBot="1">
      <c r="A110" s="217" t="s">
        <v>95</v>
      </c>
      <c r="B110" s="217"/>
      <c r="C110" s="217"/>
      <c r="D110" s="217"/>
      <c r="E110" s="217"/>
      <c r="F110" s="217"/>
      <c r="G110" s="217"/>
      <c r="H110" s="217"/>
      <c r="I110" s="217"/>
      <c r="J110" s="217"/>
      <c r="K110" s="217"/>
      <c r="L110" s="217"/>
      <c r="M110" s="217"/>
      <c r="N110" s="85" t="s">
        <v>86</v>
      </c>
      <c r="P110" s="84"/>
    </row>
    <row r="111" spans="1:16" s="92" customFormat="1" ht="25.5" customHeight="1">
      <c r="A111" s="217"/>
      <c r="B111" s="217"/>
      <c r="C111" s="217"/>
      <c r="D111" s="217"/>
      <c r="E111" s="217"/>
      <c r="F111" s="217"/>
      <c r="G111" s="217"/>
      <c r="H111" s="217"/>
      <c r="I111" s="217"/>
      <c r="J111" s="217"/>
      <c r="K111" s="217"/>
      <c r="L111" s="217"/>
      <c r="M111" s="217"/>
      <c r="N111" s="85"/>
      <c r="P111" s="95"/>
    </row>
    <row r="112" spans="1:16" s="90" customFormat="1" ht="42" customHeight="1">
      <c r="A112" s="218" t="s">
        <v>108</v>
      </c>
      <c r="B112" s="218"/>
      <c r="C112" s="218"/>
      <c r="D112" s="218"/>
      <c r="E112" s="218"/>
      <c r="F112" s="218"/>
      <c r="G112" s="218"/>
      <c r="H112" s="218"/>
      <c r="I112" s="218"/>
      <c r="J112" s="218"/>
      <c r="K112" s="218"/>
      <c r="L112" s="218"/>
      <c r="M112" s="218"/>
      <c r="N112" s="36"/>
    </row>
    <row r="113" spans="1:16" s="90" customFormat="1" ht="42" customHeight="1">
      <c r="A113" s="218"/>
      <c r="B113" s="218"/>
      <c r="C113" s="218"/>
      <c r="D113" s="218"/>
      <c r="E113" s="218"/>
      <c r="F113" s="218"/>
      <c r="G113" s="218"/>
      <c r="H113" s="218"/>
      <c r="I113" s="218"/>
      <c r="J113" s="218"/>
      <c r="K113" s="218"/>
      <c r="L113" s="218"/>
      <c r="M113" s="218"/>
      <c r="N113" s="36"/>
    </row>
    <row r="114" spans="1:16" s="76" customFormat="1" ht="19.5" customHeight="1">
      <c r="A114" s="73"/>
      <c r="B114" s="73"/>
      <c r="C114" s="36"/>
      <c r="D114" s="36"/>
      <c r="E114" s="36"/>
      <c r="F114" s="36"/>
      <c r="G114" s="36"/>
      <c r="H114" s="36"/>
      <c r="I114" s="36"/>
      <c r="J114" s="36"/>
      <c r="K114" s="36"/>
      <c r="L114" s="36"/>
      <c r="N114" s="36"/>
      <c r="O114" s="74"/>
    </row>
    <row r="115" spans="1:16" s="76" customFormat="1" ht="42" customHeight="1">
      <c r="A115" s="81" t="s">
        <v>74</v>
      </c>
      <c r="B115" s="81"/>
      <c r="C115" s="36"/>
      <c r="D115" s="36"/>
      <c r="E115" s="36"/>
      <c r="F115" s="36"/>
      <c r="G115" s="36"/>
      <c r="H115" s="36"/>
      <c r="I115" s="36"/>
      <c r="J115" s="36"/>
      <c r="K115" s="36"/>
      <c r="L115" s="36"/>
      <c r="N115" s="36"/>
      <c r="O115" s="74"/>
      <c r="P115" s="74"/>
    </row>
    <row r="116" spans="1:16" s="88" customFormat="1" ht="42" customHeight="1">
      <c r="A116" s="85" t="s">
        <v>77</v>
      </c>
      <c r="B116" s="85"/>
      <c r="C116" s="36"/>
      <c r="D116" s="36"/>
      <c r="E116" s="36"/>
      <c r="F116" s="36"/>
      <c r="G116" s="36"/>
      <c r="H116" s="36"/>
      <c r="I116" s="36"/>
      <c r="J116" s="36"/>
      <c r="K116" s="36"/>
      <c r="L116" s="36"/>
      <c r="N116" s="36"/>
      <c r="O116" s="74"/>
      <c r="P116" s="74"/>
    </row>
    <row r="117" spans="1:16" s="88" customFormat="1" ht="42" customHeight="1">
      <c r="A117" s="85" t="s">
        <v>78</v>
      </c>
      <c r="B117" s="85"/>
      <c r="C117" s="36"/>
      <c r="D117" s="36"/>
      <c r="E117" s="36"/>
      <c r="F117" s="36"/>
      <c r="G117" s="36"/>
      <c r="H117" s="36"/>
      <c r="I117" s="36"/>
      <c r="J117" s="36"/>
      <c r="K117" s="36"/>
      <c r="L117" s="36"/>
      <c r="N117" s="36"/>
      <c r="O117" s="74"/>
      <c r="P117" s="74"/>
    </row>
    <row r="118" spans="1:16" s="86" customFormat="1" ht="42" customHeight="1">
      <c r="A118" s="208" t="s">
        <v>81</v>
      </c>
      <c r="B118" s="208"/>
      <c r="C118" s="208"/>
      <c r="D118" s="208"/>
      <c r="E118" s="208"/>
      <c r="F118" s="208"/>
      <c r="G118" s="208"/>
      <c r="H118" s="208"/>
      <c r="I118" s="208"/>
      <c r="J118" s="208"/>
      <c r="K118" s="208"/>
      <c r="L118" s="208"/>
      <c r="M118" s="208"/>
      <c r="N118" s="208"/>
      <c r="O118" s="208"/>
      <c r="P118" s="74"/>
    </row>
    <row r="119" spans="1:16" s="86" customFormat="1" ht="42" customHeight="1">
      <c r="A119" s="85" t="s">
        <v>82</v>
      </c>
      <c r="B119" s="85"/>
      <c r="C119" s="85"/>
      <c r="D119" s="85"/>
      <c r="E119" s="85"/>
      <c r="F119" s="85"/>
      <c r="G119" s="85"/>
      <c r="H119" s="85"/>
      <c r="I119" s="85"/>
      <c r="J119" s="85"/>
      <c r="K119" s="85"/>
      <c r="L119" s="85"/>
      <c r="M119" s="85"/>
      <c r="N119" s="85"/>
      <c r="O119" s="85"/>
      <c r="P119" s="74"/>
    </row>
    <row r="120" spans="1:16" s="86" customFormat="1" ht="42" customHeight="1">
      <c r="A120" s="85" t="s">
        <v>83</v>
      </c>
      <c r="B120" s="85"/>
      <c r="C120" s="85"/>
      <c r="D120" s="85"/>
      <c r="E120" s="85"/>
      <c r="F120" s="85"/>
      <c r="G120" s="85"/>
      <c r="H120" s="85"/>
      <c r="I120" s="85"/>
      <c r="J120" s="85"/>
      <c r="K120" s="85"/>
      <c r="L120" s="85"/>
      <c r="M120" s="85"/>
      <c r="N120" s="85"/>
      <c r="O120" s="85"/>
      <c r="P120" s="74"/>
    </row>
    <row r="121" spans="1:16" s="90" customFormat="1" ht="42" customHeight="1">
      <c r="A121" s="85" t="s">
        <v>84</v>
      </c>
      <c r="B121" s="85"/>
      <c r="C121" s="85"/>
      <c r="D121" s="85"/>
      <c r="E121" s="85"/>
      <c r="F121" s="85"/>
      <c r="G121" s="85"/>
      <c r="H121" s="85"/>
      <c r="I121" s="85"/>
      <c r="J121" s="85"/>
      <c r="K121" s="85"/>
      <c r="L121" s="85"/>
      <c r="M121" s="85"/>
      <c r="N121" s="85"/>
      <c r="O121" s="85"/>
      <c r="P121" s="74"/>
    </row>
    <row r="122" spans="1:16" s="90" customFormat="1" ht="25.5" hidden="1" customHeight="1">
      <c r="A122" s="85"/>
      <c r="B122" s="85"/>
      <c r="C122" s="85"/>
      <c r="D122" s="85"/>
      <c r="E122" s="85"/>
      <c r="F122" s="85"/>
      <c r="G122" s="85"/>
      <c r="H122" s="85"/>
      <c r="I122" s="85"/>
      <c r="J122" s="85"/>
      <c r="K122" s="85"/>
      <c r="L122" s="85"/>
      <c r="M122" s="85"/>
      <c r="N122" s="85"/>
      <c r="O122" s="85"/>
      <c r="P122" s="74"/>
    </row>
    <row r="123" spans="1:16" s="91" customFormat="1" ht="42" customHeight="1">
      <c r="A123" s="85" t="s">
        <v>89</v>
      </c>
      <c r="B123" s="85"/>
      <c r="C123" s="36"/>
      <c r="D123" s="36"/>
      <c r="E123" s="36"/>
      <c r="F123" s="36"/>
      <c r="G123" s="36"/>
      <c r="H123" s="36"/>
      <c r="I123" s="36"/>
      <c r="J123" s="36"/>
      <c r="K123" s="36"/>
      <c r="L123" s="36"/>
      <c r="N123" s="36"/>
      <c r="O123" s="74"/>
      <c r="P123" s="74"/>
    </row>
    <row r="124" spans="1:16" s="91" customFormat="1" ht="42" customHeight="1">
      <c r="A124" s="33" t="s">
        <v>88</v>
      </c>
      <c r="B124" s="214"/>
      <c r="C124" s="215"/>
      <c r="D124" s="215"/>
      <c r="E124" s="215"/>
      <c r="F124" s="215"/>
      <c r="G124" s="215"/>
      <c r="H124" s="215"/>
      <c r="I124" s="215"/>
      <c r="J124" s="215"/>
      <c r="K124" s="215"/>
      <c r="L124" s="215"/>
      <c r="M124" s="216"/>
      <c r="N124" s="36"/>
      <c r="O124" s="74"/>
      <c r="P124" s="74"/>
    </row>
    <row r="125" spans="1:16" s="91" customFormat="1" ht="42" customHeight="1">
      <c r="A125" s="14"/>
      <c r="B125" s="87" t="s">
        <v>90</v>
      </c>
      <c r="N125" s="7"/>
    </row>
    <row r="126" spans="1:16" s="91" customFormat="1" ht="42" customHeight="1">
      <c r="A126" s="85" t="s">
        <v>91</v>
      </c>
      <c r="B126" s="85"/>
      <c r="C126" s="36"/>
      <c r="D126" s="36"/>
      <c r="E126" s="36"/>
      <c r="F126" s="36"/>
      <c r="G126" s="36"/>
      <c r="H126" s="36"/>
      <c r="I126" s="36"/>
      <c r="J126" s="36"/>
      <c r="K126" s="36"/>
      <c r="L126" s="36"/>
      <c r="N126" s="36"/>
      <c r="O126" s="74"/>
      <c r="P126" s="74"/>
    </row>
    <row r="127" spans="1:16" s="91" customFormat="1" ht="42" customHeight="1">
      <c r="A127" s="33" t="s">
        <v>88</v>
      </c>
      <c r="B127" s="214"/>
      <c r="C127" s="215"/>
      <c r="D127" s="215"/>
      <c r="E127" s="215"/>
      <c r="F127" s="215"/>
      <c r="G127" s="215"/>
      <c r="H127" s="215"/>
      <c r="I127" s="215"/>
      <c r="J127" s="215"/>
      <c r="K127" s="215"/>
      <c r="L127" s="215"/>
      <c r="M127" s="216"/>
      <c r="N127" s="36"/>
      <c r="O127" s="74"/>
      <c r="P127" s="74"/>
    </row>
    <row r="128" spans="1:16" s="91" customFormat="1" ht="42" customHeight="1">
      <c r="A128" s="14"/>
      <c r="B128" s="87"/>
      <c r="N128" s="7"/>
    </row>
    <row r="129" spans="1:16" s="76" customFormat="1" ht="42" customHeight="1">
      <c r="A129" s="81" t="s">
        <v>75</v>
      </c>
      <c r="B129" s="81"/>
      <c r="C129" s="36"/>
      <c r="D129" s="36"/>
      <c r="E129" s="36"/>
      <c r="F129" s="36"/>
      <c r="G129" s="36"/>
      <c r="H129" s="36"/>
      <c r="I129" s="36"/>
      <c r="J129" s="36"/>
      <c r="K129" s="36"/>
      <c r="L129" s="36"/>
      <c r="M129" s="89"/>
      <c r="N129" s="36"/>
      <c r="O129" s="74"/>
      <c r="P129" s="74"/>
    </row>
    <row r="130" spans="1:16" s="88" customFormat="1" ht="42" customHeight="1">
      <c r="A130" s="85" t="s">
        <v>76</v>
      </c>
      <c r="B130" s="85"/>
      <c r="C130" s="36"/>
      <c r="D130" s="36"/>
      <c r="E130" s="36"/>
      <c r="F130" s="36"/>
      <c r="G130" s="36"/>
      <c r="H130" s="36"/>
      <c r="I130" s="36"/>
      <c r="J130" s="36"/>
      <c r="K130" s="36"/>
      <c r="L130" s="36"/>
      <c r="N130" s="36"/>
      <c r="O130" s="74"/>
      <c r="P130" s="74"/>
    </row>
    <row r="131" spans="1:16" s="88" customFormat="1" ht="42" customHeight="1">
      <c r="A131" s="85" t="s">
        <v>78</v>
      </c>
      <c r="B131" s="85"/>
      <c r="C131" s="36"/>
      <c r="D131" s="36"/>
      <c r="E131" s="36"/>
      <c r="F131" s="36"/>
      <c r="G131" s="36"/>
      <c r="H131" s="36"/>
      <c r="I131" s="36"/>
      <c r="J131" s="36"/>
      <c r="K131" s="36"/>
      <c r="L131" s="36"/>
      <c r="N131" s="36"/>
      <c r="O131" s="74"/>
      <c r="P131" s="74"/>
    </row>
    <row r="132" spans="1:16" s="86" customFormat="1" ht="42" customHeight="1">
      <c r="A132" s="208" t="s">
        <v>79</v>
      </c>
      <c r="B132" s="208"/>
      <c r="C132" s="208"/>
      <c r="D132" s="208"/>
      <c r="E132" s="208"/>
      <c r="F132" s="208"/>
      <c r="G132" s="208"/>
      <c r="H132" s="208"/>
      <c r="I132" s="208"/>
      <c r="J132" s="208"/>
      <c r="K132" s="208"/>
      <c r="L132" s="208"/>
      <c r="M132" s="208"/>
      <c r="N132" s="208"/>
      <c r="O132" s="208"/>
      <c r="P132" s="74"/>
    </row>
    <row r="133" spans="1:16" s="86" customFormat="1" ht="42" customHeight="1">
      <c r="A133" s="85" t="s">
        <v>80</v>
      </c>
      <c r="B133" s="85"/>
      <c r="C133" s="85"/>
      <c r="D133" s="85"/>
      <c r="E133" s="85"/>
      <c r="F133" s="85"/>
      <c r="G133" s="85"/>
      <c r="H133" s="85"/>
      <c r="I133" s="85"/>
      <c r="J133" s="85"/>
      <c r="K133" s="85"/>
      <c r="L133" s="85"/>
      <c r="M133" s="85"/>
      <c r="N133" s="85"/>
      <c r="O133" s="85"/>
      <c r="P133" s="74"/>
    </row>
    <row r="134" spans="1:16" s="86" customFormat="1" ht="42" customHeight="1">
      <c r="A134" s="85" t="s">
        <v>85</v>
      </c>
      <c r="B134" s="85"/>
      <c r="C134" s="36"/>
      <c r="D134" s="36"/>
      <c r="E134" s="36"/>
      <c r="F134" s="36"/>
      <c r="G134" s="36"/>
      <c r="H134" s="36"/>
      <c r="I134" s="36"/>
      <c r="J134" s="36"/>
      <c r="K134" s="36"/>
      <c r="L134" s="36"/>
      <c r="N134" s="36"/>
      <c r="O134" s="74"/>
      <c r="P134" s="74"/>
    </row>
    <row r="135" spans="1:16" s="86" customFormat="1" ht="25.5" customHeight="1">
      <c r="A135" s="85" t="s">
        <v>71</v>
      </c>
      <c r="B135" s="85"/>
      <c r="C135" s="36"/>
      <c r="D135" s="36"/>
      <c r="E135" s="36"/>
      <c r="F135" s="36"/>
      <c r="G135" s="36"/>
      <c r="H135" s="36"/>
      <c r="I135" s="36"/>
      <c r="J135" s="36"/>
      <c r="K135" s="36"/>
      <c r="L135" s="36"/>
      <c r="N135" s="36"/>
      <c r="O135" s="74"/>
      <c r="P135" s="74"/>
    </row>
    <row r="136" spans="1:16" s="91" customFormat="1" ht="42" customHeight="1">
      <c r="A136" s="85" t="s">
        <v>89</v>
      </c>
      <c r="B136" s="85"/>
      <c r="C136" s="36"/>
      <c r="D136" s="36"/>
      <c r="E136" s="36"/>
      <c r="F136" s="36"/>
      <c r="G136" s="36"/>
      <c r="H136" s="36"/>
      <c r="I136" s="36"/>
      <c r="J136" s="36"/>
      <c r="K136" s="36"/>
      <c r="L136" s="36"/>
      <c r="N136" s="36"/>
      <c r="O136" s="74"/>
      <c r="P136" s="74"/>
    </row>
    <row r="137" spans="1:16" s="91" customFormat="1" ht="42" customHeight="1">
      <c r="A137" s="33" t="s">
        <v>88</v>
      </c>
      <c r="B137" s="214"/>
      <c r="C137" s="215"/>
      <c r="D137" s="215"/>
      <c r="E137" s="215"/>
      <c r="F137" s="215"/>
      <c r="G137" s="215"/>
      <c r="H137" s="215"/>
      <c r="I137" s="215"/>
      <c r="J137" s="215"/>
      <c r="K137" s="215"/>
      <c r="L137" s="215"/>
      <c r="M137" s="216"/>
      <c r="N137" s="36"/>
      <c r="O137" s="74"/>
      <c r="P137" s="74"/>
    </row>
    <row r="138" spans="1:16" s="91" customFormat="1" ht="42" customHeight="1">
      <c r="A138" s="14"/>
      <c r="B138" s="87" t="s">
        <v>90</v>
      </c>
      <c r="N138" s="7"/>
    </row>
    <row r="139" spans="1:16" s="91" customFormat="1" ht="42" customHeight="1">
      <c r="A139" s="85" t="s">
        <v>91</v>
      </c>
      <c r="B139" s="85"/>
      <c r="C139" s="36"/>
      <c r="D139" s="36"/>
      <c r="E139" s="36"/>
      <c r="F139" s="36"/>
      <c r="G139" s="36"/>
      <c r="H139" s="36"/>
      <c r="I139" s="36"/>
      <c r="J139" s="36"/>
      <c r="K139" s="36"/>
      <c r="L139" s="36"/>
      <c r="N139" s="36"/>
      <c r="O139" s="74"/>
      <c r="P139" s="74"/>
    </row>
    <row r="140" spans="1:16" s="91" customFormat="1" ht="42" customHeight="1">
      <c r="A140" s="33" t="s">
        <v>88</v>
      </c>
      <c r="B140" s="214"/>
      <c r="C140" s="215"/>
      <c r="D140" s="215"/>
      <c r="E140" s="215"/>
      <c r="F140" s="215"/>
      <c r="G140" s="215"/>
      <c r="H140" s="215"/>
      <c r="I140" s="215"/>
      <c r="J140" s="215"/>
      <c r="K140" s="215"/>
      <c r="L140" s="215"/>
      <c r="M140" s="216"/>
      <c r="N140" s="36"/>
      <c r="O140" s="74"/>
      <c r="P140" s="74"/>
    </row>
    <row r="141" spans="1:16" s="91" customFormat="1" ht="42" hidden="1" customHeight="1">
      <c r="A141" s="14"/>
      <c r="B141" s="87"/>
      <c r="N141" s="7"/>
    </row>
    <row r="142" spans="1:16" ht="23.25" hidden="1" customHeight="1">
      <c r="A142" s="14"/>
      <c r="B142" s="14"/>
      <c r="J142" s="26" t="s">
        <v>46</v>
      </c>
      <c r="P142" s="7"/>
    </row>
    <row r="143" spans="1:16" ht="68.25" customHeight="1">
      <c r="A143" s="14"/>
      <c r="B143" s="14"/>
      <c r="C143" s="57" t="s">
        <v>27</v>
      </c>
      <c r="I143" s="57"/>
      <c r="J143" s="62"/>
    </row>
    <row r="144" spans="1:16" ht="45" customHeight="1">
      <c r="A144" s="14"/>
      <c r="B144" s="14"/>
      <c r="C144" s="219"/>
      <c r="D144" s="219"/>
      <c r="E144" s="219"/>
      <c r="F144" s="219"/>
      <c r="G144" s="219"/>
      <c r="H144" s="219"/>
      <c r="I144" s="219"/>
      <c r="J144" s="219"/>
      <c r="K144" s="219"/>
      <c r="L144" s="219"/>
      <c r="M144" s="219"/>
      <c r="N144" s="219"/>
      <c r="O144" s="219"/>
      <c r="P144" s="219"/>
    </row>
    <row r="145" spans="1:17" ht="68.25" customHeight="1">
      <c r="A145" s="14"/>
      <c r="B145" s="14"/>
      <c r="C145" s="57"/>
      <c r="D145" s="153" t="str">
        <f>C1&amp;"     "</f>
        <v xml:space="preserve">医療法人〇〇会　○○病院     </v>
      </c>
      <c r="E145" s="153"/>
      <c r="F145" s="153"/>
      <c r="G145" s="153"/>
      <c r="H145" s="153"/>
      <c r="I145" s="153"/>
      <c r="J145" s="153"/>
      <c r="K145" s="153"/>
      <c r="L145" s="153"/>
      <c r="M145" s="56" t="s">
        <v>61</v>
      </c>
      <c r="N145" s="56"/>
    </row>
    <row r="146" spans="1:17" ht="45.75" customHeight="1">
      <c r="J146" s="14"/>
      <c r="K146" s="14"/>
      <c r="L146" s="14"/>
      <c r="P146" s="33" t="s">
        <v>57</v>
      </c>
    </row>
    <row r="147" spans="1:17" s="80" customFormat="1" ht="45.75" customHeight="1">
      <c r="J147" s="14"/>
      <c r="K147" s="14"/>
      <c r="L147" s="14"/>
      <c r="M147" s="171" t="s">
        <v>72</v>
      </c>
      <c r="N147" s="171"/>
      <c r="O147" s="171"/>
      <c r="P147" s="33"/>
    </row>
    <row r="148" spans="1:17" ht="39.75">
      <c r="A148" s="43" t="s">
        <v>111</v>
      </c>
      <c r="B148" s="43"/>
      <c r="C148" s="44"/>
      <c r="D148" s="44"/>
      <c r="E148" s="44"/>
      <c r="F148" s="44"/>
      <c r="G148" s="44"/>
      <c r="H148" s="44"/>
      <c r="I148" s="44"/>
      <c r="J148" s="56"/>
      <c r="K148" s="56"/>
      <c r="L148" s="44"/>
      <c r="M148" s="44"/>
      <c r="N148" s="44"/>
      <c r="O148" s="44"/>
      <c r="P148" s="44"/>
    </row>
    <row r="149" spans="1:17" ht="42" customHeight="1">
      <c r="A149" s="44"/>
      <c r="B149" s="44"/>
      <c r="C149" s="44"/>
      <c r="D149" s="44"/>
      <c r="E149" s="44"/>
      <c r="F149" s="44"/>
      <c r="G149" s="44"/>
      <c r="H149" s="44"/>
      <c r="I149" s="44"/>
      <c r="J149" s="44"/>
      <c r="K149" s="44"/>
      <c r="L149" s="44"/>
      <c r="M149" s="44"/>
      <c r="N149" s="44"/>
      <c r="O149" s="44"/>
      <c r="P149" s="44"/>
    </row>
    <row r="150" spans="1:17" ht="39.75">
      <c r="A150" s="44"/>
      <c r="B150" s="44"/>
      <c r="C150" s="44"/>
      <c r="D150" s="44"/>
      <c r="E150" s="44"/>
      <c r="F150" s="44"/>
      <c r="G150" s="44"/>
      <c r="H150" s="44"/>
      <c r="I150" s="44"/>
      <c r="J150" s="61" t="s">
        <v>62</v>
      </c>
      <c r="K150" s="60"/>
      <c r="L150" s="61"/>
      <c r="M150" s="131" t="str">
        <f>C1</f>
        <v>医療法人〇〇会　○○病院</v>
      </c>
      <c r="N150" s="131"/>
      <c r="O150" s="131"/>
      <c r="P150" s="131"/>
      <c r="Q150" s="1"/>
    </row>
    <row r="151" spans="1:17" ht="39.75">
      <c r="A151" s="44"/>
      <c r="B151" s="44"/>
      <c r="C151" s="44"/>
      <c r="D151" s="44"/>
      <c r="E151" s="44"/>
      <c r="F151" s="44"/>
      <c r="G151" s="44"/>
      <c r="H151" s="44"/>
      <c r="I151" s="44"/>
      <c r="J151" s="61" t="s">
        <v>9</v>
      </c>
      <c r="K151" s="60"/>
      <c r="L151" s="61"/>
      <c r="M151" s="65"/>
      <c r="N151" s="65"/>
      <c r="O151" s="65"/>
      <c r="P151" s="65"/>
      <c r="Q151" s="1"/>
    </row>
    <row r="152" spans="1:17" s="122" customFormat="1" ht="39.75">
      <c r="A152" s="44"/>
      <c r="B152" s="44"/>
      <c r="C152" s="44"/>
      <c r="D152" s="44"/>
      <c r="E152" s="44"/>
      <c r="F152" s="44"/>
      <c r="G152" s="44"/>
      <c r="H152" s="44"/>
      <c r="I152" s="44"/>
      <c r="J152" s="123" t="s">
        <v>116</v>
      </c>
      <c r="K152" s="60"/>
      <c r="L152" s="123"/>
      <c r="M152" s="65"/>
      <c r="N152" s="65"/>
      <c r="O152" s="65"/>
      <c r="P152" s="65"/>
      <c r="Q152" s="1"/>
    </row>
    <row r="153" spans="1:17" ht="39.75">
      <c r="A153" s="44"/>
      <c r="B153" s="44"/>
      <c r="C153" s="44"/>
      <c r="D153" s="44"/>
      <c r="E153" s="44"/>
      <c r="F153" s="44"/>
      <c r="G153" s="44"/>
      <c r="H153" s="44"/>
      <c r="I153" s="44"/>
      <c r="J153" s="61" t="s">
        <v>10</v>
      </c>
      <c r="K153" s="60"/>
      <c r="L153" s="61"/>
      <c r="M153" s="65"/>
      <c r="N153" s="65"/>
      <c r="O153" s="65"/>
      <c r="P153" s="65"/>
      <c r="Q153" s="1"/>
    </row>
    <row r="154" spans="1:17" ht="39.75">
      <c r="A154" s="44"/>
      <c r="B154" s="44"/>
      <c r="C154" s="44"/>
      <c r="D154" s="44"/>
      <c r="E154" s="44"/>
      <c r="F154" s="44"/>
      <c r="G154" s="44"/>
      <c r="H154" s="44"/>
      <c r="I154" s="44"/>
      <c r="J154" s="120" t="s">
        <v>114</v>
      </c>
      <c r="K154" s="120" t="s">
        <v>115</v>
      </c>
      <c r="L154" s="120"/>
      <c r="M154" s="113"/>
      <c r="N154" s="121"/>
      <c r="O154" s="121"/>
      <c r="P154" s="121"/>
    </row>
    <row r="155" spans="1:17" ht="24.75" customHeight="1">
      <c r="A155" s="44"/>
      <c r="B155" s="44"/>
      <c r="C155" s="44"/>
      <c r="D155" s="44"/>
      <c r="E155" s="44"/>
      <c r="F155" s="44"/>
      <c r="G155" s="44"/>
      <c r="H155" s="44"/>
      <c r="I155" s="44"/>
      <c r="J155" s="44"/>
      <c r="K155" s="44"/>
      <c r="L155" s="44"/>
      <c r="M155" s="44"/>
      <c r="N155" s="44"/>
      <c r="O155" s="44"/>
      <c r="P155" s="44"/>
    </row>
    <row r="156" spans="1:17" ht="39" customHeight="1">
      <c r="A156" s="189" t="s">
        <v>66</v>
      </c>
      <c r="B156" s="173"/>
      <c r="C156" s="173"/>
      <c r="D156" s="173"/>
      <c r="E156" s="173"/>
      <c r="F156" s="173"/>
      <c r="G156" s="173"/>
      <c r="H156" s="173"/>
      <c r="I156" s="173"/>
      <c r="J156" s="173"/>
      <c r="K156" s="173"/>
      <c r="L156" s="173"/>
      <c r="M156" s="173"/>
      <c r="N156" s="173"/>
      <c r="O156" s="173"/>
      <c r="P156" s="173"/>
      <c r="Q156" s="9"/>
    </row>
    <row r="157" spans="1:17" ht="42">
      <c r="A157" s="44"/>
      <c r="B157" s="44"/>
      <c r="C157" s="119" t="s">
        <v>113</v>
      </c>
      <c r="D157" s="119"/>
      <c r="E157" s="119"/>
      <c r="F157" s="119"/>
      <c r="G157" s="119"/>
      <c r="H157" s="119"/>
      <c r="I157" s="119"/>
      <c r="J157" s="119"/>
      <c r="K157" s="119"/>
      <c r="L157" s="119"/>
      <c r="M157" s="44"/>
      <c r="N157" s="44"/>
      <c r="O157" s="44"/>
      <c r="P157" s="44"/>
    </row>
    <row r="158" spans="1:17" ht="33" customHeight="1">
      <c r="A158" s="44"/>
      <c r="B158" s="44"/>
      <c r="C158" s="44"/>
      <c r="D158" s="44"/>
      <c r="E158" s="44"/>
      <c r="F158" s="44"/>
      <c r="G158" s="44"/>
      <c r="H158" s="44"/>
      <c r="I158" s="44"/>
      <c r="J158" s="44"/>
      <c r="K158" s="44"/>
      <c r="L158" s="44"/>
      <c r="M158" s="44"/>
      <c r="N158" s="44"/>
      <c r="O158" s="44"/>
      <c r="P158" s="44"/>
    </row>
    <row r="159" spans="1:17" ht="41.25" customHeight="1">
      <c r="A159" s="44"/>
      <c r="B159" s="44"/>
      <c r="C159" s="44"/>
      <c r="D159" s="44"/>
      <c r="E159" s="44"/>
      <c r="F159" s="44"/>
      <c r="G159" s="44"/>
      <c r="H159" s="44"/>
      <c r="I159" s="44"/>
      <c r="J159" s="44"/>
      <c r="K159" s="44"/>
      <c r="L159" s="44"/>
      <c r="M159" s="44"/>
      <c r="N159" s="44"/>
      <c r="O159" s="44"/>
      <c r="P159" s="44"/>
    </row>
    <row r="160" spans="1:17" ht="75" customHeight="1">
      <c r="A160" s="162" t="s">
        <v>106</v>
      </c>
      <c r="B160" s="162"/>
      <c r="C160" s="162"/>
      <c r="D160" s="162"/>
      <c r="E160" s="162"/>
      <c r="F160" s="162"/>
      <c r="G160" s="162"/>
      <c r="H160" s="162"/>
      <c r="I160" s="162"/>
      <c r="J160" s="162"/>
      <c r="K160" s="162"/>
      <c r="L160" s="162"/>
      <c r="M160" s="162"/>
      <c r="N160" s="162"/>
      <c r="O160" s="162"/>
      <c r="P160" s="162"/>
      <c r="Q160" s="6"/>
    </row>
    <row r="161" spans="1:18">
      <c r="C161" s="5"/>
      <c r="D161" s="5"/>
      <c r="E161" s="5"/>
      <c r="F161" s="5"/>
      <c r="G161" s="5"/>
      <c r="H161" s="5"/>
      <c r="I161" s="5"/>
    </row>
    <row r="162" spans="1:18" ht="48.75" customHeight="1">
      <c r="C162" s="2"/>
      <c r="D162" s="1"/>
      <c r="E162" s="1"/>
      <c r="F162" s="3"/>
      <c r="G162" s="3"/>
      <c r="H162" s="4"/>
      <c r="I162" s="4"/>
    </row>
    <row r="163" spans="1:18" ht="58.5">
      <c r="C163" s="58" t="s">
        <v>11</v>
      </c>
      <c r="D163" s="59"/>
      <c r="E163" s="59"/>
      <c r="F163" s="172">
        <f>SUM(D182,J182,O182)</f>
        <v>0</v>
      </c>
      <c r="G163" s="172"/>
      <c r="H163" s="172"/>
      <c r="I163" s="172"/>
      <c r="J163" s="172"/>
      <c r="K163" s="172"/>
      <c r="L163" s="172"/>
      <c r="M163" s="7"/>
      <c r="N163" s="7"/>
      <c r="O163" s="7"/>
    </row>
    <row r="165" spans="1:18" ht="77.25" customHeight="1"/>
    <row r="166" spans="1:18" ht="35.25">
      <c r="A166" s="37" t="s">
        <v>12</v>
      </c>
      <c r="B166" s="37"/>
      <c r="C166" s="37"/>
      <c r="D166" s="37"/>
      <c r="E166" s="37"/>
      <c r="F166" s="37"/>
      <c r="G166" s="37"/>
      <c r="H166" s="37"/>
      <c r="I166" s="37"/>
      <c r="J166" s="37"/>
      <c r="K166" s="37"/>
      <c r="L166" s="37"/>
      <c r="M166" s="37"/>
      <c r="N166" s="37"/>
      <c r="O166" s="37"/>
      <c r="P166" s="37"/>
    </row>
    <row r="167" spans="1:18" ht="11.25" customHeight="1">
      <c r="A167" s="37"/>
      <c r="B167" s="37"/>
      <c r="C167" s="37"/>
      <c r="D167" s="37"/>
      <c r="E167" s="37"/>
      <c r="F167" s="37"/>
      <c r="G167" s="37"/>
      <c r="H167" s="37"/>
      <c r="I167" s="37"/>
      <c r="J167" s="37"/>
      <c r="K167" s="37"/>
      <c r="L167" s="37"/>
      <c r="M167" s="37"/>
      <c r="N167" s="37"/>
      <c r="O167" s="37"/>
      <c r="P167" s="38"/>
    </row>
    <row r="168" spans="1:18" ht="35.25">
      <c r="A168" s="98" t="s">
        <v>105</v>
      </c>
      <c r="B168" s="70"/>
      <c r="C168" s="38"/>
      <c r="D168" s="38"/>
      <c r="E168" s="38"/>
      <c r="F168" s="37"/>
      <c r="G168" s="37"/>
      <c r="H168" s="37"/>
      <c r="I168" s="37"/>
      <c r="J168" s="37"/>
      <c r="K168" s="37"/>
      <c r="L168" s="37"/>
      <c r="M168" s="37"/>
      <c r="N168" s="37"/>
      <c r="O168" s="37"/>
      <c r="P168" s="38"/>
    </row>
    <row r="169" spans="1:18" ht="35.25">
      <c r="A169" s="133" t="s">
        <v>35</v>
      </c>
      <c r="B169" s="133"/>
      <c r="C169" s="133"/>
      <c r="D169" s="133"/>
      <c r="E169" s="133"/>
      <c r="F169" s="133"/>
      <c r="G169" s="133"/>
      <c r="H169" s="133"/>
      <c r="I169" s="45">
        <f>COUNTIF(C173:C181,"&gt;0")</f>
        <v>0</v>
      </c>
      <c r="J169" s="38" t="s">
        <v>36</v>
      </c>
      <c r="K169" s="38"/>
      <c r="L169" s="38"/>
      <c r="M169" s="38"/>
      <c r="N169" s="38"/>
      <c r="O169" s="38"/>
      <c r="P169" s="38"/>
    </row>
    <row r="170" spans="1:18" ht="35.25">
      <c r="A170" s="38"/>
      <c r="B170" s="70"/>
      <c r="C170" s="38"/>
      <c r="D170" s="38"/>
      <c r="E170" s="38"/>
      <c r="F170" s="37"/>
      <c r="G170" s="38"/>
      <c r="H170" s="46"/>
      <c r="I170" s="38"/>
      <c r="J170" s="38"/>
      <c r="K170" s="38"/>
      <c r="L170" s="38"/>
      <c r="M170" s="38"/>
      <c r="N170" s="38"/>
      <c r="O170" s="38"/>
      <c r="P170" s="38"/>
    </row>
    <row r="171" spans="1:18" ht="28.5" customHeight="1">
      <c r="A171" s="37"/>
      <c r="B171" s="37"/>
      <c r="C171" s="37"/>
      <c r="D171" s="37"/>
      <c r="E171" s="37"/>
      <c r="F171" s="37"/>
      <c r="G171" s="37"/>
      <c r="H171" s="187" t="s">
        <v>51</v>
      </c>
      <c r="I171" s="187"/>
      <c r="J171" s="187"/>
      <c r="K171" s="187"/>
      <c r="L171" s="187"/>
      <c r="M171" s="187"/>
      <c r="N171" s="187"/>
      <c r="O171" s="187"/>
      <c r="P171" s="187"/>
      <c r="R171" s="11"/>
    </row>
    <row r="172" spans="1:18" ht="43.5" customHeight="1">
      <c r="A172" s="38"/>
      <c r="B172" s="70"/>
      <c r="C172" s="188" t="s">
        <v>52</v>
      </c>
      <c r="D172" s="188"/>
      <c r="E172" s="188"/>
      <c r="F172" s="188"/>
      <c r="G172" s="188"/>
      <c r="H172" s="179" t="s">
        <v>29</v>
      </c>
      <c r="I172" s="179"/>
      <c r="J172" s="179"/>
      <c r="K172" s="179"/>
      <c r="L172" s="179"/>
      <c r="M172" s="179" t="s">
        <v>28</v>
      </c>
      <c r="N172" s="179"/>
      <c r="O172" s="179"/>
      <c r="P172" s="179"/>
      <c r="R172" s="12"/>
    </row>
    <row r="173" spans="1:18" ht="39" customHeight="1">
      <c r="A173" s="39" t="s">
        <v>96</v>
      </c>
      <c r="B173" s="39"/>
      <c r="C173" s="48">
        <f>L9</f>
        <v>0</v>
      </c>
      <c r="D173" s="132">
        <f t="shared" ref="D173:D181" si="37">C173*100000</f>
        <v>0</v>
      </c>
      <c r="E173" s="132"/>
      <c r="F173" s="132"/>
      <c r="G173" s="132"/>
      <c r="H173" s="142">
        <f>IF($I$169&gt;=4,J15,0)</f>
        <v>0</v>
      </c>
      <c r="I173" s="142"/>
      <c r="J173" s="143">
        <f t="shared" ref="J173:J181" si="38">H173*7550</f>
        <v>0</v>
      </c>
      <c r="K173" s="143"/>
      <c r="L173" s="143"/>
      <c r="M173" s="47">
        <f>IF($I$169&gt;=4,J16,0)</f>
        <v>0</v>
      </c>
      <c r="N173" s="47"/>
      <c r="O173" s="143">
        <f t="shared" ref="O173:O181" si="39">M173*2760</f>
        <v>0</v>
      </c>
      <c r="P173" s="143"/>
      <c r="R173" s="12"/>
    </row>
    <row r="174" spans="1:18" ht="39" customHeight="1">
      <c r="A174" s="39" t="s">
        <v>97</v>
      </c>
      <c r="B174" s="39"/>
      <c r="C174" s="48">
        <f>L18</f>
        <v>0</v>
      </c>
      <c r="D174" s="132">
        <f t="shared" si="37"/>
        <v>0</v>
      </c>
      <c r="E174" s="132"/>
      <c r="F174" s="132"/>
      <c r="G174" s="132"/>
      <c r="H174" s="142">
        <f>IF($I$169&gt;=4,J24,0)</f>
        <v>0</v>
      </c>
      <c r="I174" s="142"/>
      <c r="J174" s="143">
        <f t="shared" si="38"/>
        <v>0</v>
      </c>
      <c r="K174" s="143"/>
      <c r="L174" s="143"/>
      <c r="M174" s="47">
        <f>IF($I$169&gt;=4,J25,0)</f>
        <v>0</v>
      </c>
      <c r="N174" s="47"/>
      <c r="O174" s="143">
        <f t="shared" si="39"/>
        <v>0</v>
      </c>
      <c r="P174" s="143"/>
      <c r="R174" s="12"/>
    </row>
    <row r="175" spans="1:18" ht="39" customHeight="1">
      <c r="A175" s="39" t="s">
        <v>98</v>
      </c>
      <c r="B175" s="39"/>
      <c r="C175" s="48">
        <f>L27</f>
        <v>0</v>
      </c>
      <c r="D175" s="132">
        <f t="shared" si="37"/>
        <v>0</v>
      </c>
      <c r="E175" s="132"/>
      <c r="F175" s="132"/>
      <c r="G175" s="132"/>
      <c r="H175" s="142">
        <f>IF($I$169&gt;=4,J33,0)</f>
        <v>0</v>
      </c>
      <c r="I175" s="142"/>
      <c r="J175" s="143">
        <f t="shared" si="38"/>
        <v>0</v>
      </c>
      <c r="K175" s="143"/>
      <c r="L175" s="143"/>
      <c r="M175" s="47">
        <f>IF($I$169&gt;=4,J34,0)</f>
        <v>0</v>
      </c>
      <c r="N175" s="47"/>
      <c r="O175" s="143">
        <f t="shared" si="39"/>
        <v>0</v>
      </c>
      <c r="P175" s="143"/>
      <c r="R175" s="12"/>
    </row>
    <row r="176" spans="1:18" ht="39" customHeight="1">
      <c r="A176" s="39" t="s">
        <v>99</v>
      </c>
      <c r="B176" s="39"/>
      <c r="C176" s="48">
        <f>L36</f>
        <v>0</v>
      </c>
      <c r="D176" s="132">
        <f t="shared" si="37"/>
        <v>0</v>
      </c>
      <c r="E176" s="132"/>
      <c r="F176" s="132"/>
      <c r="G176" s="132"/>
      <c r="H176" s="142">
        <f>IF($I$169&gt;=4,J42,0)</f>
        <v>0</v>
      </c>
      <c r="I176" s="142"/>
      <c r="J176" s="143">
        <f t="shared" si="38"/>
        <v>0</v>
      </c>
      <c r="K176" s="143"/>
      <c r="L176" s="143"/>
      <c r="M176" s="47">
        <f>IF($I$169&gt;=4,J43,0)</f>
        <v>0</v>
      </c>
      <c r="N176" s="47"/>
      <c r="O176" s="143">
        <f t="shared" si="39"/>
        <v>0</v>
      </c>
      <c r="P176" s="143"/>
      <c r="R176" s="12"/>
    </row>
    <row r="177" spans="1:18" ht="39" customHeight="1">
      <c r="A177" s="39" t="s">
        <v>100</v>
      </c>
      <c r="B177" s="39"/>
      <c r="C177" s="48">
        <f>L45</f>
        <v>0</v>
      </c>
      <c r="D177" s="132">
        <f t="shared" si="37"/>
        <v>0</v>
      </c>
      <c r="E177" s="132"/>
      <c r="F177" s="132"/>
      <c r="G177" s="132"/>
      <c r="H177" s="142">
        <f>IF($I$169&gt;=4,J51,0)</f>
        <v>0</v>
      </c>
      <c r="I177" s="142"/>
      <c r="J177" s="143">
        <f t="shared" si="38"/>
        <v>0</v>
      </c>
      <c r="K177" s="143"/>
      <c r="L177" s="143"/>
      <c r="M177" s="47">
        <f>IF($I$169&gt;=4,J52,0)</f>
        <v>0</v>
      </c>
      <c r="N177" s="47"/>
      <c r="O177" s="143">
        <f t="shared" si="39"/>
        <v>0</v>
      </c>
      <c r="P177" s="143"/>
      <c r="R177" s="12"/>
    </row>
    <row r="178" spans="1:18" ht="39" customHeight="1">
      <c r="A178" s="39" t="s">
        <v>101</v>
      </c>
      <c r="B178" s="39"/>
      <c r="C178" s="48">
        <f>L58</f>
        <v>0</v>
      </c>
      <c r="D178" s="132">
        <f t="shared" si="37"/>
        <v>0</v>
      </c>
      <c r="E178" s="132"/>
      <c r="F178" s="132"/>
      <c r="G178" s="132"/>
      <c r="H178" s="142">
        <f>IF($I$169&gt;=4,J64,0)</f>
        <v>0</v>
      </c>
      <c r="I178" s="142"/>
      <c r="J178" s="143">
        <f t="shared" si="38"/>
        <v>0</v>
      </c>
      <c r="K178" s="143"/>
      <c r="L178" s="143"/>
      <c r="M178" s="47">
        <f>IF($I$169&gt;=4,J65,0)</f>
        <v>0</v>
      </c>
      <c r="N178" s="47"/>
      <c r="O178" s="143">
        <f t="shared" si="39"/>
        <v>0</v>
      </c>
      <c r="P178" s="143"/>
      <c r="R178" s="12"/>
    </row>
    <row r="179" spans="1:18" ht="39" customHeight="1">
      <c r="A179" s="39" t="s">
        <v>102</v>
      </c>
      <c r="B179" s="39"/>
      <c r="C179" s="48">
        <f>L67</f>
        <v>0</v>
      </c>
      <c r="D179" s="132">
        <f t="shared" si="37"/>
        <v>0</v>
      </c>
      <c r="E179" s="132"/>
      <c r="F179" s="132"/>
      <c r="G179" s="132"/>
      <c r="H179" s="142">
        <f>IF($I$169&gt;=4,J73,0)</f>
        <v>0</v>
      </c>
      <c r="I179" s="142"/>
      <c r="J179" s="143">
        <f t="shared" si="38"/>
        <v>0</v>
      </c>
      <c r="K179" s="143"/>
      <c r="L179" s="143"/>
      <c r="M179" s="47">
        <f>IF($I$169&gt;=4,J74,0)</f>
        <v>0</v>
      </c>
      <c r="N179" s="47"/>
      <c r="O179" s="143">
        <f t="shared" si="39"/>
        <v>0</v>
      </c>
      <c r="P179" s="143"/>
      <c r="R179" s="12"/>
    </row>
    <row r="180" spans="1:18" ht="39" customHeight="1">
      <c r="A180" s="39" t="s">
        <v>103</v>
      </c>
      <c r="B180" s="39"/>
      <c r="C180" s="48">
        <f>L76</f>
        <v>0</v>
      </c>
      <c r="D180" s="132">
        <f t="shared" si="37"/>
        <v>0</v>
      </c>
      <c r="E180" s="132"/>
      <c r="F180" s="132"/>
      <c r="G180" s="132"/>
      <c r="H180" s="142">
        <f>IF($I$169&gt;=4,J82,0)</f>
        <v>0</v>
      </c>
      <c r="I180" s="142"/>
      <c r="J180" s="143">
        <f t="shared" si="38"/>
        <v>0</v>
      </c>
      <c r="K180" s="143"/>
      <c r="L180" s="143"/>
      <c r="M180" s="47">
        <f>IF($I$169&gt;=4,J83,0)</f>
        <v>0</v>
      </c>
      <c r="N180" s="47"/>
      <c r="O180" s="143">
        <f t="shared" si="39"/>
        <v>0</v>
      </c>
      <c r="P180" s="143"/>
      <c r="R180" s="12"/>
    </row>
    <row r="181" spans="1:18" ht="39" customHeight="1" thickBot="1">
      <c r="A181" s="49" t="s">
        <v>104</v>
      </c>
      <c r="B181" s="49"/>
      <c r="C181" s="50">
        <f>L85</f>
        <v>0</v>
      </c>
      <c r="D181" s="167">
        <f t="shared" si="37"/>
        <v>0</v>
      </c>
      <c r="E181" s="167"/>
      <c r="F181" s="167"/>
      <c r="G181" s="167"/>
      <c r="H181" s="168">
        <f>IF($I$169&gt;=4,J91,0)</f>
        <v>0</v>
      </c>
      <c r="I181" s="168"/>
      <c r="J181" s="169">
        <f t="shared" si="38"/>
        <v>0</v>
      </c>
      <c r="K181" s="169"/>
      <c r="L181" s="169"/>
      <c r="M181" s="51">
        <f>IF($I$169&gt;=4,J92,0)</f>
        <v>0</v>
      </c>
      <c r="N181" s="51"/>
      <c r="O181" s="169">
        <f t="shared" si="39"/>
        <v>0</v>
      </c>
      <c r="P181" s="169"/>
    </row>
    <row r="182" spans="1:18" ht="39" customHeight="1" thickTop="1">
      <c r="A182" s="52" t="s">
        <v>49</v>
      </c>
      <c r="B182" s="52"/>
      <c r="C182" s="53">
        <f>SUM(C173:C181)</f>
        <v>0</v>
      </c>
      <c r="D182" s="140">
        <f>SUM(D173:G181)</f>
        <v>0</v>
      </c>
      <c r="E182" s="140"/>
      <c r="F182" s="140"/>
      <c r="G182" s="140"/>
      <c r="H182" s="141">
        <f>SUM(H173:I181)</f>
        <v>0</v>
      </c>
      <c r="I182" s="141"/>
      <c r="J182" s="170">
        <f>SUM(J173:L181)</f>
        <v>0</v>
      </c>
      <c r="K182" s="170"/>
      <c r="L182" s="170"/>
      <c r="M182" s="54">
        <f>SUM(M173:M181)</f>
        <v>0</v>
      </c>
      <c r="N182" s="54"/>
      <c r="O182" s="170">
        <f>SUM(O173:P181)</f>
        <v>0</v>
      </c>
      <c r="P182" s="170"/>
    </row>
    <row r="183" spans="1:18" ht="43.15" customHeight="1">
      <c r="A183" s="49"/>
      <c r="B183" s="49"/>
      <c r="C183" s="49"/>
      <c r="D183" s="49"/>
      <c r="E183" s="49"/>
      <c r="F183" s="49"/>
      <c r="G183" s="49"/>
      <c r="H183" s="55"/>
      <c r="I183" s="55"/>
      <c r="J183" s="55"/>
      <c r="K183" s="55"/>
      <c r="L183" s="55"/>
      <c r="M183" s="55"/>
      <c r="N183" s="55"/>
      <c r="O183" s="55"/>
      <c r="P183" s="55"/>
    </row>
    <row r="184" spans="1:18" ht="46.5" customHeight="1">
      <c r="A184" s="42" t="s">
        <v>37</v>
      </c>
      <c r="B184" s="164"/>
      <c r="C184" s="165"/>
      <c r="D184" s="165"/>
      <c r="E184" s="165"/>
      <c r="F184" s="165"/>
      <c r="G184" s="166"/>
      <c r="H184" s="137" t="s">
        <v>38</v>
      </c>
      <c r="I184" s="137"/>
      <c r="J184" s="137"/>
      <c r="K184" s="144"/>
      <c r="L184" s="145"/>
      <c r="M184" s="145"/>
      <c r="N184" s="145"/>
      <c r="O184" s="145"/>
      <c r="P184" s="146"/>
    </row>
    <row r="185" spans="1:18" ht="46.5" customHeight="1">
      <c r="A185" s="42" t="s">
        <v>39</v>
      </c>
      <c r="B185" s="164"/>
      <c r="C185" s="165"/>
      <c r="D185" s="165"/>
      <c r="E185" s="165"/>
      <c r="F185" s="165"/>
      <c r="G185" s="166"/>
      <c r="H185" s="137" t="s">
        <v>40</v>
      </c>
      <c r="I185" s="137"/>
      <c r="J185" s="137"/>
      <c r="K185" s="138"/>
      <c r="L185" s="138"/>
      <c r="M185" s="138"/>
      <c r="N185" s="138"/>
      <c r="O185" s="138"/>
      <c r="P185" s="138"/>
    </row>
    <row r="186" spans="1:18" ht="46.5" customHeight="1">
      <c r="A186" s="42" t="s">
        <v>41</v>
      </c>
      <c r="B186" s="164"/>
      <c r="C186" s="165"/>
      <c r="D186" s="165"/>
      <c r="E186" s="165"/>
      <c r="F186" s="165"/>
      <c r="G186" s="166"/>
      <c r="H186" s="137" t="s">
        <v>42</v>
      </c>
      <c r="I186" s="137"/>
      <c r="J186" s="137"/>
      <c r="K186" s="139"/>
      <c r="L186" s="139"/>
      <c r="M186" s="139"/>
      <c r="N186" s="139"/>
      <c r="O186" s="139"/>
      <c r="P186" s="139"/>
    </row>
    <row r="187" spans="1:18" ht="46.5" customHeight="1">
      <c r="A187" s="42" t="s">
        <v>44</v>
      </c>
      <c r="B187" s="164"/>
      <c r="C187" s="165"/>
      <c r="D187" s="165"/>
      <c r="E187" s="165"/>
      <c r="F187" s="165"/>
      <c r="G187" s="165"/>
      <c r="H187" s="165"/>
      <c r="I187" s="165"/>
      <c r="J187" s="165"/>
      <c r="K187" s="165"/>
      <c r="L187" s="165"/>
      <c r="M187" s="165"/>
      <c r="N187" s="165"/>
      <c r="O187" s="165"/>
      <c r="P187" s="166"/>
    </row>
    <row r="188" spans="1:18" ht="46.5" customHeight="1">
      <c r="A188" s="42" t="s">
        <v>43</v>
      </c>
      <c r="B188" s="164"/>
      <c r="C188" s="165"/>
      <c r="D188" s="165"/>
      <c r="E188" s="165"/>
      <c r="F188" s="165"/>
      <c r="G188" s="165"/>
      <c r="H188" s="165"/>
      <c r="I188" s="165"/>
      <c r="J188" s="165"/>
      <c r="K188" s="165"/>
      <c r="L188" s="165"/>
      <c r="M188" s="165"/>
      <c r="N188" s="165"/>
      <c r="O188" s="165"/>
      <c r="P188" s="166"/>
    </row>
    <row r="189" spans="1:18" s="124" customFormat="1" ht="30.6" customHeight="1"/>
    <row r="190" spans="1:18" ht="36" customHeight="1">
      <c r="P190" s="33" t="s">
        <v>58</v>
      </c>
    </row>
    <row r="191" spans="1:18" s="80" customFormat="1" ht="36" customHeight="1">
      <c r="M191" s="171" t="s">
        <v>72</v>
      </c>
      <c r="N191" s="171"/>
      <c r="O191" s="171"/>
      <c r="P191" s="33"/>
    </row>
    <row r="192" spans="1:18" ht="39.75">
      <c r="A192" s="43" t="s">
        <v>112</v>
      </c>
      <c r="B192" s="43"/>
      <c r="C192" s="44"/>
      <c r="D192" s="44"/>
      <c r="E192" s="44"/>
      <c r="F192" s="44"/>
      <c r="G192" s="44"/>
      <c r="H192" s="44"/>
      <c r="I192" s="44"/>
      <c r="J192" s="44"/>
      <c r="K192" s="44"/>
      <c r="L192" s="44"/>
      <c r="M192" s="44"/>
      <c r="N192" s="44"/>
      <c r="O192" s="44"/>
      <c r="P192" s="44"/>
    </row>
    <row r="193" spans="1:17" ht="63" customHeight="1">
      <c r="A193" s="44"/>
      <c r="B193" s="44"/>
      <c r="C193" s="44"/>
      <c r="D193" s="44"/>
      <c r="E193" s="44"/>
      <c r="F193" s="44"/>
      <c r="G193" s="44"/>
      <c r="H193" s="44"/>
      <c r="I193" s="44"/>
      <c r="J193" s="44"/>
      <c r="K193" s="44"/>
      <c r="L193" s="44"/>
      <c r="M193" s="44"/>
      <c r="N193" s="44"/>
      <c r="O193" s="44"/>
      <c r="P193" s="44"/>
    </row>
    <row r="194" spans="1:17" ht="39.75">
      <c r="A194" s="44"/>
      <c r="B194" s="44"/>
      <c r="C194" s="44"/>
      <c r="D194" s="44"/>
      <c r="E194" s="44"/>
      <c r="F194" s="44"/>
      <c r="G194" s="44"/>
      <c r="H194" s="44"/>
      <c r="I194" s="44"/>
      <c r="J194" s="61" t="s">
        <v>62</v>
      </c>
      <c r="K194" s="60"/>
      <c r="L194" s="61"/>
      <c r="M194" s="131" t="str">
        <f>C1</f>
        <v>医療法人〇〇会　○○病院</v>
      </c>
      <c r="N194" s="131"/>
      <c r="O194" s="131"/>
      <c r="P194" s="131"/>
      <c r="Q194" s="1"/>
    </row>
    <row r="195" spans="1:17" ht="39.75">
      <c r="A195" s="44"/>
      <c r="B195" s="44"/>
      <c r="C195" s="44"/>
      <c r="D195" s="44"/>
      <c r="E195" s="44"/>
      <c r="F195" s="44"/>
      <c r="G195" s="44"/>
      <c r="H195" s="44"/>
      <c r="I195" s="44"/>
      <c r="J195" s="61" t="s">
        <v>9</v>
      </c>
      <c r="K195" s="60"/>
      <c r="L195" s="61"/>
      <c r="M195" s="65"/>
      <c r="N195" s="65"/>
      <c r="O195" s="65"/>
      <c r="P195" s="65"/>
      <c r="Q195" s="1"/>
    </row>
    <row r="196" spans="1:17" ht="39.75">
      <c r="A196" s="44"/>
      <c r="B196" s="44"/>
      <c r="C196" s="44"/>
      <c r="D196" s="44"/>
      <c r="E196" s="44"/>
      <c r="F196" s="44"/>
      <c r="G196" s="44"/>
      <c r="H196" s="44"/>
      <c r="I196" s="44"/>
      <c r="J196" s="61" t="s">
        <v>10</v>
      </c>
      <c r="K196" s="60"/>
      <c r="L196" s="61"/>
      <c r="M196" s="65"/>
      <c r="N196" s="65"/>
      <c r="O196" s="65"/>
      <c r="P196" s="65"/>
      <c r="Q196" s="1"/>
    </row>
    <row r="197" spans="1:17" ht="39.75">
      <c r="A197" s="44"/>
      <c r="B197" s="44"/>
      <c r="C197" s="44"/>
      <c r="D197" s="44"/>
      <c r="E197" s="44"/>
      <c r="F197" s="44"/>
      <c r="G197" s="44"/>
      <c r="H197" s="44"/>
      <c r="I197" s="44"/>
      <c r="J197" s="44"/>
      <c r="K197" s="44"/>
      <c r="L197" s="44"/>
      <c r="M197" s="44"/>
      <c r="N197" s="44"/>
      <c r="O197" s="44"/>
      <c r="P197" s="44"/>
    </row>
    <row r="198" spans="1:17" ht="74.25" customHeight="1">
      <c r="A198" s="44"/>
      <c r="B198" s="44"/>
      <c r="C198" s="44"/>
      <c r="D198" s="44"/>
      <c r="E198" s="44"/>
      <c r="F198" s="44"/>
      <c r="G198" s="44"/>
      <c r="H198" s="44"/>
      <c r="I198" s="44"/>
      <c r="J198" s="44"/>
      <c r="K198" s="44"/>
      <c r="L198" s="44"/>
      <c r="M198" s="44"/>
      <c r="N198" s="44"/>
      <c r="O198" s="44"/>
      <c r="P198" s="44"/>
    </row>
    <row r="199" spans="1:17" ht="39" customHeight="1">
      <c r="A199" s="173" t="s">
        <v>18</v>
      </c>
      <c r="B199" s="173"/>
      <c r="C199" s="173"/>
      <c r="D199" s="173"/>
      <c r="E199" s="173"/>
      <c r="F199" s="173"/>
      <c r="G199" s="173"/>
      <c r="H199" s="173"/>
      <c r="I199" s="173"/>
      <c r="J199" s="173"/>
      <c r="K199" s="173"/>
      <c r="L199" s="173"/>
      <c r="M199" s="173"/>
      <c r="N199" s="173"/>
      <c r="O199" s="173"/>
      <c r="P199" s="173"/>
      <c r="Q199" s="9"/>
    </row>
    <row r="200" spans="1:17" ht="24">
      <c r="A200" s="10"/>
      <c r="B200" s="10"/>
      <c r="C200" s="10"/>
      <c r="D200" s="10"/>
      <c r="E200" s="10"/>
      <c r="F200" s="10"/>
      <c r="G200" s="10"/>
      <c r="H200" s="10"/>
      <c r="I200" s="10"/>
      <c r="J200" s="10"/>
      <c r="K200" s="10"/>
      <c r="L200" s="10"/>
      <c r="M200" s="10"/>
      <c r="N200" s="10"/>
      <c r="O200" s="10"/>
      <c r="P200" s="10"/>
    </row>
    <row r="201" spans="1:17" ht="60" customHeight="1">
      <c r="A201" s="10"/>
      <c r="B201" s="10"/>
      <c r="C201" s="10"/>
      <c r="D201" s="10"/>
      <c r="E201" s="10"/>
      <c r="F201" s="10"/>
      <c r="G201" s="10"/>
      <c r="H201" s="10"/>
      <c r="I201" s="10"/>
      <c r="J201" s="10"/>
      <c r="K201" s="10"/>
      <c r="L201" s="10"/>
      <c r="M201" s="10"/>
      <c r="N201" s="10"/>
      <c r="O201" s="10"/>
      <c r="P201" s="10"/>
    </row>
    <row r="202" spans="1:17" ht="103.5" customHeight="1">
      <c r="A202" s="162" t="s">
        <v>106</v>
      </c>
      <c r="B202" s="162"/>
      <c r="C202" s="162"/>
      <c r="D202" s="162"/>
      <c r="E202" s="162"/>
      <c r="F202" s="162"/>
      <c r="G202" s="162"/>
      <c r="H202" s="162"/>
      <c r="I202" s="162"/>
      <c r="J202" s="162"/>
      <c r="K202" s="162"/>
      <c r="L202" s="162"/>
      <c r="M202" s="162"/>
      <c r="N202" s="162"/>
      <c r="O202" s="162"/>
      <c r="P202" s="162"/>
      <c r="Q202" s="6"/>
    </row>
    <row r="203" spans="1:17">
      <c r="C203" s="5"/>
      <c r="D203" s="5"/>
      <c r="E203" s="5"/>
      <c r="F203" s="5"/>
      <c r="G203" s="5"/>
      <c r="H203" s="5"/>
      <c r="I203" s="5"/>
    </row>
    <row r="204" spans="1:17" ht="66" customHeight="1">
      <c r="C204" s="2"/>
      <c r="D204" s="1"/>
      <c r="E204" s="1"/>
      <c r="F204" s="3"/>
      <c r="G204" s="3"/>
    </row>
    <row r="205" spans="1:17" ht="58.5">
      <c r="C205" s="58" t="s">
        <v>11</v>
      </c>
      <c r="D205" s="59"/>
      <c r="E205" s="59"/>
      <c r="F205" s="172">
        <f>SUM(M213:O214)</f>
        <v>0</v>
      </c>
      <c r="G205" s="172"/>
      <c r="H205" s="172"/>
      <c r="I205" s="172"/>
      <c r="J205" s="172"/>
      <c r="K205" s="172"/>
      <c r="L205" s="172"/>
      <c r="M205" s="7"/>
      <c r="N205" s="7"/>
      <c r="O205" s="7"/>
    </row>
    <row r="207" spans="1:17" ht="76.5" customHeight="1"/>
    <row r="208" spans="1:17" s="27" customFormat="1" ht="35.25">
      <c r="A208" s="37" t="s">
        <v>12</v>
      </c>
      <c r="B208" s="37"/>
      <c r="C208" s="37"/>
      <c r="D208" s="37"/>
      <c r="E208" s="37"/>
      <c r="F208" s="37"/>
      <c r="G208" s="37"/>
      <c r="H208" s="37"/>
      <c r="I208" s="37"/>
      <c r="J208" s="37"/>
      <c r="K208" s="37"/>
      <c r="L208" s="37"/>
      <c r="M208" s="37"/>
      <c r="N208" s="37"/>
      <c r="O208" s="37"/>
      <c r="P208" s="37"/>
    </row>
    <row r="209" spans="1:16" s="27" customFormat="1" ht="27" customHeight="1">
      <c r="A209" s="38" t="s">
        <v>107</v>
      </c>
      <c r="B209" s="70"/>
      <c r="C209" s="37"/>
      <c r="D209" s="163"/>
      <c r="E209" s="163"/>
      <c r="F209" s="37"/>
      <c r="G209" s="37"/>
      <c r="H209" s="37"/>
      <c r="I209" s="37"/>
      <c r="J209" s="37"/>
      <c r="K209" s="37"/>
      <c r="L209" s="37"/>
      <c r="M209" s="37"/>
      <c r="N209" s="37"/>
      <c r="O209" s="37"/>
      <c r="P209" s="37"/>
    </row>
    <row r="210" spans="1:16" s="27" customFormat="1" ht="35.25">
      <c r="B210" s="69"/>
      <c r="C210" s="38"/>
      <c r="D210" s="38"/>
      <c r="E210" s="38"/>
      <c r="F210" s="38"/>
      <c r="G210" s="38"/>
      <c r="H210" s="38"/>
      <c r="I210" s="38"/>
      <c r="J210" s="38"/>
      <c r="K210" s="38"/>
      <c r="L210" s="38"/>
      <c r="M210" s="38"/>
      <c r="N210" s="38"/>
      <c r="O210" s="38"/>
      <c r="P210" s="37"/>
    </row>
    <row r="211" spans="1:16" s="27" customFormat="1" ht="28.5" customHeight="1">
      <c r="A211" s="38"/>
      <c r="B211" s="70"/>
      <c r="C211" s="134" t="s">
        <v>8</v>
      </c>
      <c r="D211" s="134"/>
      <c r="E211" s="134"/>
      <c r="F211" s="178" t="s">
        <v>15</v>
      </c>
      <c r="G211" s="178"/>
      <c r="H211" s="178"/>
      <c r="I211" s="178" t="s">
        <v>16</v>
      </c>
      <c r="J211" s="178"/>
      <c r="K211" s="178"/>
      <c r="L211" s="178"/>
      <c r="M211" s="178" t="s">
        <v>17</v>
      </c>
      <c r="N211" s="178"/>
      <c r="O211" s="178"/>
      <c r="P211" s="178"/>
    </row>
    <row r="212" spans="1:16" s="27" customFormat="1" ht="22.5" customHeight="1">
      <c r="A212" s="38"/>
      <c r="B212" s="70"/>
      <c r="C212" s="135" t="s">
        <v>59</v>
      </c>
      <c r="D212" s="136"/>
      <c r="E212" s="136"/>
      <c r="F212" s="179"/>
      <c r="G212" s="179"/>
      <c r="H212" s="179"/>
      <c r="I212" s="179"/>
      <c r="J212" s="179"/>
      <c r="K212" s="179"/>
      <c r="L212" s="179"/>
      <c r="M212" s="179"/>
      <c r="N212" s="179"/>
      <c r="O212" s="179"/>
      <c r="P212" s="179"/>
    </row>
    <row r="213" spans="1:16" s="27" customFormat="1" ht="65.25" customHeight="1">
      <c r="A213" s="39" t="s">
        <v>14</v>
      </c>
      <c r="B213" s="39"/>
      <c r="C213" s="183">
        <f>D95</f>
        <v>0</v>
      </c>
      <c r="D213" s="183"/>
      <c r="E213" s="183"/>
      <c r="F213" s="132">
        <v>730</v>
      </c>
      <c r="G213" s="132"/>
      <c r="H213" s="132"/>
      <c r="I213" s="161">
        <f>C213*F213</f>
        <v>0</v>
      </c>
      <c r="J213" s="161"/>
      <c r="K213" s="161"/>
      <c r="L213" s="161"/>
      <c r="M213" s="184">
        <f>I213*1.1</f>
        <v>0</v>
      </c>
      <c r="N213" s="184"/>
      <c r="O213" s="184"/>
      <c r="P213" s="184"/>
    </row>
    <row r="214" spans="1:16" s="27" customFormat="1" ht="65.25" customHeight="1">
      <c r="A214" s="39" t="s">
        <v>13</v>
      </c>
      <c r="B214" s="39"/>
      <c r="C214" s="183">
        <f>D96</f>
        <v>0</v>
      </c>
      <c r="D214" s="183"/>
      <c r="E214" s="183"/>
      <c r="F214" s="132">
        <v>2130</v>
      </c>
      <c r="G214" s="132"/>
      <c r="H214" s="132"/>
      <c r="I214" s="161">
        <f>C214*F214</f>
        <v>0</v>
      </c>
      <c r="J214" s="161"/>
      <c r="K214" s="161"/>
      <c r="L214" s="161"/>
      <c r="M214" s="184">
        <f>I214*1.1</f>
        <v>0</v>
      </c>
      <c r="N214" s="184"/>
      <c r="O214" s="184"/>
      <c r="P214" s="184"/>
    </row>
    <row r="215" spans="1:16" s="27" customFormat="1" ht="72.75" customHeight="1">
      <c r="A215" s="13"/>
      <c r="B215" s="13"/>
      <c r="C215" s="13"/>
      <c r="D215" s="181"/>
      <c r="E215" s="182"/>
      <c r="F215" s="13"/>
      <c r="G215" s="13"/>
      <c r="H215" s="13"/>
      <c r="I215" s="13"/>
      <c r="J215" s="13"/>
      <c r="K215" s="13"/>
      <c r="L215" s="13"/>
      <c r="M215" s="13"/>
      <c r="N215" s="13"/>
      <c r="O215" s="13"/>
      <c r="P215" s="13"/>
    </row>
    <row r="216" spans="1:16" ht="35.25">
      <c r="A216" s="37" t="s">
        <v>26</v>
      </c>
      <c r="B216" s="37"/>
      <c r="C216" s="37"/>
      <c r="D216" s="37"/>
      <c r="E216" s="37"/>
      <c r="F216" s="37"/>
      <c r="G216" s="37"/>
      <c r="H216" s="37"/>
      <c r="I216" s="37"/>
      <c r="J216" s="38"/>
      <c r="K216" s="38"/>
      <c r="L216" s="38"/>
      <c r="M216" s="38"/>
      <c r="N216" s="38"/>
      <c r="O216" s="38"/>
      <c r="P216" s="38"/>
    </row>
    <row r="217" spans="1:16" ht="40.5" customHeight="1">
      <c r="A217" s="37"/>
      <c r="B217" s="111" t="s">
        <v>19</v>
      </c>
      <c r="C217" s="174"/>
      <c r="D217" s="175"/>
      <c r="E217" s="175"/>
      <c r="F217" s="175"/>
      <c r="G217" s="175"/>
      <c r="H217" s="175"/>
      <c r="I217" s="175"/>
      <c r="J217" s="175"/>
      <c r="K217" s="175"/>
      <c r="L217" s="175"/>
      <c r="M217" s="175"/>
      <c r="N217" s="175"/>
      <c r="O217" s="176"/>
      <c r="P217" s="38"/>
    </row>
    <row r="218" spans="1:16" ht="40.5" customHeight="1">
      <c r="A218" s="37"/>
      <c r="B218" s="111" t="s">
        <v>20</v>
      </c>
      <c r="C218" s="174"/>
      <c r="D218" s="175"/>
      <c r="E218" s="175"/>
      <c r="F218" s="175"/>
      <c r="G218" s="175"/>
      <c r="H218" s="175"/>
      <c r="I218" s="175"/>
      <c r="J218" s="175"/>
      <c r="K218" s="175"/>
      <c r="L218" s="175"/>
      <c r="M218" s="175"/>
      <c r="N218" s="175"/>
      <c r="O218" s="176"/>
      <c r="P218" s="38"/>
    </row>
    <row r="219" spans="1:16" ht="40.5" customHeight="1">
      <c r="A219" s="37"/>
      <c r="B219" s="111" t="s">
        <v>21</v>
      </c>
      <c r="C219" s="174"/>
      <c r="D219" s="175"/>
      <c r="E219" s="175"/>
      <c r="F219" s="175"/>
      <c r="G219" s="175"/>
      <c r="H219" s="175"/>
      <c r="I219" s="175"/>
      <c r="J219" s="175"/>
      <c r="K219" s="175"/>
      <c r="L219" s="175"/>
      <c r="M219" s="175"/>
      <c r="N219" s="175"/>
      <c r="O219" s="176"/>
      <c r="P219" s="38"/>
    </row>
    <row r="220" spans="1:16" ht="40.5" customHeight="1">
      <c r="A220" s="37"/>
      <c r="B220" s="111" t="s">
        <v>22</v>
      </c>
      <c r="C220" s="174"/>
      <c r="D220" s="175"/>
      <c r="E220" s="175"/>
      <c r="F220" s="175"/>
      <c r="G220" s="175"/>
      <c r="H220" s="175"/>
      <c r="I220" s="175"/>
      <c r="J220" s="175"/>
      <c r="K220" s="175"/>
      <c r="L220" s="175"/>
      <c r="M220" s="175"/>
      <c r="N220" s="175"/>
      <c r="O220" s="176"/>
      <c r="P220" s="38"/>
    </row>
    <row r="221" spans="1:16" ht="40.5" customHeight="1">
      <c r="A221" s="37"/>
      <c r="B221" s="111" t="s">
        <v>23</v>
      </c>
      <c r="C221" s="174"/>
      <c r="D221" s="175"/>
      <c r="E221" s="175"/>
      <c r="F221" s="175"/>
      <c r="G221" s="175"/>
      <c r="H221" s="175"/>
      <c r="I221" s="175"/>
      <c r="J221" s="175"/>
      <c r="K221" s="175"/>
      <c r="L221" s="175"/>
      <c r="M221" s="175"/>
      <c r="N221" s="175"/>
      <c r="O221" s="176"/>
      <c r="P221" s="38"/>
    </row>
    <row r="222" spans="1:16" ht="40.5" customHeight="1">
      <c r="A222" s="37"/>
      <c r="B222" s="111" t="s">
        <v>24</v>
      </c>
      <c r="C222" s="174"/>
      <c r="D222" s="175"/>
      <c r="E222" s="175"/>
      <c r="F222" s="175"/>
      <c r="G222" s="175"/>
      <c r="H222" s="175"/>
      <c r="I222" s="175"/>
      <c r="J222" s="175"/>
      <c r="K222" s="175"/>
      <c r="L222" s="175"/>
      <c r="M222" s="175"/>
      <c r="N222" s="175"/>
      <c r="O222" s="176"/>
      <c r="P222" s="38"/>
    </row>
    <row r="223" spans="1:16" ht="40.5" customHeight="1">
      <c r="A223" s="37"/>
      <c r="B223" s="111" t="s">
        <v>25</v>
      </c>
      <c r="C223" s="174"/>
      <c r="D223" s="175"/>
      <c r="E223" s="175"/>
      <c r="F223" s="175"/>
      <c r="G223" s="175"/>
      <c r="H223" s="175"/>
      <c r="I223" s="175"/>
      <c r="J223" s="175"/>
      <c r="K223" s="175"/>
      <c r="L223" s="175"/>
      <c r="M223" s="175"/>
      <c r="N223" s="175"/>
      <c r="O223" s="176"/>
      <c r="P223" s="38"/>
    </row>
    <row r="224" spans="1:16" ht="35.25">
      <c r="A224" s="37"/>
      <c r="B224" s="40" t="s">
        <v>7</v>
      </c>
      <c r="C224" s="147"/>
      <c r="D224" s="147"/>
      <c r="E224" s="147"/>
      <c r="F224" s="147"/>
      <c r="G224" s="147"/>
      <c r="H224" s="147"/>
      <c r="I224" s="147"/>
      <c r="J224" s="147"/>
      <c r="K224" s="147"/>
      <c r="L224" s="147"/>
      <c r="M224" s="147"/>
      <c r="N224" s="147"/>
      <c r="O224" s="148"/>
      <c r="P224" s="38"/>
    </row>
    <row r="225" spans="1:16" ht="63.75" customHeight="1">
      <c r="A225" s="37"/>
      <c r="B225" s="180"/>
      <c r="C225" s="180"/>
      <c r="D225" s="180"/>
      <c r="E225" s="180"/>
      <c r="F225" s="180"/>
      <c r="G225" s="180"/>
      <c r="H225" s="180"/>
      <c r="I225" s="180"/>
      <c r="J225" s="180"/>
      <c r="K225" s="180"/>
      <c r="L225" s="180"/>
      <c r="M225" s="180"/>
      <c r="N225" s="180"/>
      <c r="O225" s="180"/>
      <c r="P225" s="38"/>
    </row>
    <row r="226" spans="1:16" ht="24" customHeight="1">
      <c r="A226" s="41"/>
      <c r="B226" s="71"/>
      <c r="C226" s="41"/>
      <c r="D226" s="41"/>
      <c r="E226" s="41"/>
      <c r="F226" s="41"/>
      <c r="G226" s="41"/>
      <c r="H226" s="41"/>
      <c r="I226" s="41"/>
      <c r="J226" s="41"/>
      <c r="K226" s="41"/>
      <c r="L226" s="41"/>
      <c r="M226" s="41"/>
      <c r="N226" s="41"/>
      <c r="O226" s="41"/>
      <c r="P226" s="38"/>
    </row>
    <row r="227" spans="1:16" ht="43.5" customHeight="1">
      <c r="A227" s="42" t="s">
        <v>37</v>
      </c>
      <c r="B227" s="164"/>
      <c r="C227" s="165"/>
      <c r="D227" s="165"/>
      <c r="E227" s="165"/>
      <c r="F227" s="165"/>
      <c r="G227" s="166"/>
      <c r="H227" s="137" t="s">
        <v>38</v>
      </c>
      <c r="I227" s="137"/>
      <c r="J227" s="137"/>
      <c r="K227" s="144"/>
      <c r="L227" s="145"/>
      <c r="M227" s="145"/>
      <c r="N227" s="145"/>
      <c r="O227" s="145"/>
      <c r="P227" s="146"/>
    </row>
    <row r="228" spans="1:16" ht="43.5" customHeight="1">
      <c r="A228" s="42" t="s">
        <v>39</v>
      </c>
      <c r="B228" s="164"/>
      <c r="C228" s="165"/>
      <c r="D228" s="165"/>
      <c r="E228" s="165"/>
      <c r="F228" s="165"/>
      <c r="G228" s="166"/>
      <c r="H228" s="137" t="s">
        <v>40</v>
      </c>
      <c r="I228" s="137"/>
      <c r="J228" s="137"/>
      <c r="K228" s="138"/>
      <c r="L228" s="138"/>
      <c r="M228" s="138"/>
      <c r="N228" s="138"/>
      <c r="O228" s="138"/>
      <c r="P228" s="138"/>
    </row>
    <row r="229" spans="1:16" ht="43.5" customHeight="1">
      <c r="A229" s="42" t="s">
        <v>41</v>
      </c>
      <c r="B229" s="164"/>
      <c r="C229" s="165"/>
      <c r="D229" s="165"/>
      <c r="E229" s="165"/>
      <c r="F229" s="165"/>
      <c r="G229" s="166"/>
      <c r="H229" s="137" t="s">
        <v>42</v>
      </c>
      <c r="I229" s="137"/>
      <c r="J229" s="137"/>
      <c r="K229" s="139"/>
      <c r="L229" s="139"/>
      <c r="M229" s="139"/>
      <c r="N229" s="139"/>
      <c r="O229" s="139"/>
      <c r="P229" s="139"/>
    </row>
    <row r="230" spans="1:16" ht="43.5" customHeight="1">
      <c r="A230" s="42" t="s">
        <v>44</v>
      </c>
      <c r="B230" s="164"/>
      <c r="C230" s="165"/>
      <c r="D230" s="165"/>
      <c r="E230" s="165"/>
      <c r="F230" s="165"/>
      <c r="G230" s="165"/>
      <c r="H230" s="165"/>
      <c r="I230" s="165"/>
      <c r="J230" s="165"/>
      <c r="K230" s="165"/>
      <c r="L230" s="165"/>
      <c r="M230" s="165"/>
      <c r="N230" s="165"/>
      <c r="O230" s="165"/>
      <c r="P230" s="166"/>
    </row>
    <row r="231" spans="1:16" ht="43.5" customHeight="1">
      <c r="A231" s="42" t="s">
        <v>43</v>
      </c>
      <c r="B231" s="164"/>
      <c r="C231" s="165"/>
      <c r="D231" s="165"/>
      <c r="E231" s="165"/>
      <c r="F231" s="165"/>
      <c r="G231" s="165"/>
      <c r="H231" s="165"/>
      <c r="I231" s="165"/>
      <c r="J231" s="165"/>
      <c r="K231" s="165"/>
      <c r="L231" s="165"/>
      <c r="M231" s="165"/>
      <c r="N231" s="165"/>
      <c r="O231" s="165"/>
      <c r="P231" s="166"/>
    </row>
    <row r="232" spans="1:16">
      <c r="D232" s="177"/>
      <c r="E232" s="177"/>
    </row>
    <row r="233" spans="1:16">
      <c r="D233" s="177"/>
      <c r="E233" s="177"/>
    </row>
    <row r="234" spans="1:16" ht="18.75" customHeight="1">
      <c r="D234" s="177"/>
      <c r="E234" s="177"/>
    </row>
    <row r="235" spans="1:16" ht="18.75" customHeight="1">
      <c r="D235" s="177"/>
      <c r="E235" s="177"/>
    </row>
    <row r="236" spans="1:16">
      <c r="D236" s="177"/>
      <c r="E236" s="177"/>
    </row>
    <row r="237" spans="1:16">
      <c r="D237" s="177"/>
      <c r="E237" s="177"/>
    </row>
    <row r="238" spans="1:16">
      <c r="D238" s="177"/>
      <c r="E238" s="177"/>
    </row>
    <row r="239" spans="1:16">
      <c r="D239" s="177"/>
      <c r="E239" s="177"/>
    </row>
    <row r="240" spans="1:16">
      <c r="D240" s="177"/>
      <c r="E240" s="177"/>
    </row>
    <row r="241" spans="4:5">
      <c r="D241" s="177"/>
      <c r="E241" s="177"/>
    </row>
    <row r="242" spans="4:5">
      <c r="D242" s="177"/>
      <c r="E242" s="177"/>
    </row>
    <row r="243" spans="4:5">
      <c r="D243" s="177"/>
      <c r="E243" s="177"/>
    </row>
    <row r="244" spans="4:5">
      <c r="D244" s="177"/>
      <c r="E244" s="177"/>
    </row>
    <row r="245" spans="4:5">
      <c r="D245" s="177"/>
      <c r="E245" s="177"/>
    </row>
    <row r="246" spans="4:5">
      <c r="D246" s="177"/>
      <c r="E246" s="177"/>
    </row>
    <row r="247" spans="4:5">
      <c r="D247" s="177"/>
      <c r="E247" s="177"/>
    </row>
    <row r="248" spans="4:5">
      <c r="D248" s="177"/>
      <c r="E248" s="177"/>
    </row>
  </sheetData>
  <mergeCells count="254">
    <mergeCell ref="B124:M124"/>
    <mergeCell ref="B127:M127"/>
    <mergeCell ref="B137:M137"/>
    <mergeCell ref="B140:M140"/>
    <mergeCell ref="M147:O147"/>
    <mergeCell ref="J80:J81"/>
    <mergeCell ref="K80:K81"/>
    <mergeCell ref="J71:J72"/>
    <mergeCell ref="K71:K72"/>
    <mergeCell ref="A110:M111"/>
    <mergeCell ref="A112:M113"/>
    <mergeCell ref="L85:L86"/>
    <mergeCell ref="M90:O90"/>
    <mergeCell ref="M71:O71"/>
    <mergeCell ref="M73:O73"/>
    <mergeCell ref="M74:O74"/>
    <mergeCell ref="C144:P144"/>
    <mergeCell ref="M88:O88"/>
    <mergeCell ref="M89:O89"/>
    <mergeCell ref="M91:O91"/>
    <mergeCell ref="M72:O72"/>
    <mergeCell ref="M75:O75"/>
    <mergeCell ref="M76:O76"/>
    <mergeCell ref="M79:O79"/>
    <mergeCell ref="A2:J2"/>
    <mergeCell ref="J62:J63"/>
    <mergeCell ref="K62:K63"/>
    <mergeCell ref="M66:O66"/>
    <mergeCell ref="M67:O67"/>
    <mergeCell ref="M70:O70"/>
    <mergeCell ref="M64:O64"/>
    <mergeCell ref="M65:O65"/>
    <mergeCell ref="J9:K10"/>
    <mergeCell ref="J27:K28"/>
    <mergeCell ref="L27:L28"/>
    <mergeCell ref="M28:O28"/>
    <mergeCell ref="M11:O11"/>
    <mergeCell ref="M14:O14"/>
    <mergeCell ref="M12:O12"/>
    <mergeCell ref="M13:O13"/>
    <mergeCell ref="M15:O15"/>
    <mergeCell ref="M16:O16"/>
    <mergeCell ref="M17:O17"/>
    <mergeCell ref="M20:O20"/>
    <mergeCell ref="M22:O22"/>
    <mergeCell ref="M24:O24"/>
    <mergeCell ref="M80:O80"/>
    <mergeCell ref="M82:O82"/>
    <mergeCell ref="M83:O83"/>
    <mergeCell ref="M84:O84"/>
    <mergeCell ref="M85:O85"/>
    <mergeCell ref="M29:O29"/>
    <mergeCell ref="M32:O32"/>
    <mergeCell ref="J36:K37"/>
    <mergeCell ref="L36:L37"/>
    <mergeCell ref="M37:O37"/>
    <mergeCell ref="M38:O38"/>
    <mergeCell ref="M30:O30"/>
    <mergeCell ref="M31:O31"/>
    <mergeCell ref="M33:O33"/>
    <mergeCell ref="J31:J32"/>
    <mergeCell ref="K31:K32"/>
    <mergeCell ref="M34:O34"/>
    <mergeCell ref="M35:O35"/>
    <mergeCell ref="M36:O36"/>
    <mergeCell ref="M63:O63"/>
    <mergeCell ref="M60:O60"/>
    <mergeCell ref="M92:O92"/>
    <mergeCell ref="K89:K90"/>
    <mergeCell ref="J89:J90"/>
    <mergeCell ref="A132:O132"/>
    <mergeCell ref="A118:O118"/>
    <mergeCell ref="M77:O77"/>
    <mergeCell ref="J67:K68"/>
    <mergeCell ref="J40:J41"/>
    <mergeCell ref="K40:K41"/>
    <mergeCell ref="J45:K46"/>
    <mergeCell ref="L45:L46"/>
    <mergeCell ref="M46:O46"/>
    <mergeCell ref="M47:O47"/>
    <mergeCell ref="M50:O50"/>
    <mergeCell ref="J58:K59"/>
    <mergeCell ref="L58:L59"/>
    <mergeCell ref="M59:O59"/>
    <mergeCell ref="J49:J50"/>
    <mergeCell ref="K49:K50"/>
    <mergeCell ref="L67:L68"/>
    <mergeCell ref="J76:K77"/>
    <mergeCell ref="L76:L77"/>
    <mergeCell ref="M68:O68"/>
    <mergeCell ref="M62:O62"/>
    <mergeCell ref="M27:O27"/>
    <mergeCell ref="A156:P156"/>
    <mergeCell ref="A160:P160"/>
    <mergeCell ref="J6:K7"/>
    <mergeCell ref="L6:L7"/>
    <mergeCell ref="M6:O7"/>
    <mergeCell ref="M25:O25"/>
    <mergeCell ref="M26:O26"/>
    <mergeCell ref="M18:O18"/>
    <mergeCell ref="J55:K56"/>
    <mergeCell ref="L55:L56"/>
    <mergeCell ref="M55:O56"/>
    <mergeCell ref="M8:O8"/>
    <mergeCell ref="M9:O9"/>
    <mergeCell ref="J18:K19"/>
    <mergeCell ref="L18:L19"/>
    <mergeCell ref="M19:O19"/>
    <mergeCell ref="M21:O21"/>
    <mergeCell ref="M23:O23"/>
    <mergeCell ref="M10:O10"/>
    <mergeCell ref="J22:J23"/>
    <mergeCell ref="K22:K23"/>
    <mergeCell ref="J13:J14"/>
    <mergeCell ref="K13:K14"/>
    <mergeCell ref="L9:L10"/>
    <mergeCell ref="H177:I177"/>
    <mergeCell ref="J177:L177"/>
    <mergeCell ref="O177:P177"/>
    <mergeCell ref="D174:G174"/>
    <mergeCell ref="H174:I174"/>
    <mergeCell ref="J174:L174"/>
    <mergeCell ref="O174:P174"/>
    <mergeCell ref="D175:G175"/>
    <mergeCell ref="H175:I175"/>
    <mergeCell ref="J175:L175"/>
    <mergeCell ref="O175:P175"/>
    <mergeCell ref="D176:G176"/>
    <mergeCell ref="H176:I176"/>
    <mergeCell ref="J176:L176"/>
    <mergeCell ref="O176:P176"/>
    <mergeCell ref="D177:G177"/>
    <mergeCell ref="H171:P171"/>
    <mergeCell ref="C172:G172"/>
    <mergeCell ref="H172:L172"/>
    <mergeCell ref="M172:P172"/>
    <mergeCell ref="F163:L163"/>
    <mergeCell ref="D173:G173"/>
    <mergeCell ref="H173:I173"/>
    <mergeCell ref="J173:L173"/>
    <mergeCell ref="O173:P173"/>
    <mergeCell ref="D246:E246"/>
    <mergeCell ref="D247:E247"/>
    <mergeCell ref="D248:E248"/>
    <mergeCell ref="D239:E239"/>
    <mergeCell ref="D240:E240"/>
    <mergeCell ref="D241:E241"/>
    <mergeCell ref="D242:E242"/>
    <mergeCell ref="D243:E243"/>
    <mergeCell ref="D244:E244"/>
    <mergeCell ref="D233:E233"/>
    <mergeCell ref="D234:E234"/>
    <mergeCell ref="D235:E235"/>
    <mergeCell ref="D236:E236"/>
    <mergeCell ref="D237:E237"/>
    <mergeCell ref="D238:E238"/>
    <mergeCell ref="F211:H212"/>
    <mergeCell ref="D245:E245"/>
    <mergeCell ref="K229:P229"/>
    <mergeCell ref="B228:G228"/>
    <mergeCell ref="B227:G227"/>
    <mergeCell ref="C220:O220"/>
    <mergeCell ref="C219:O219"/>
    <mergeCell ref="C218:O218"/>
    <mergeCell ref="D232:E232"/>
    <mergeCell ref="H227:J227"/>
    <mergeCell ref="B231:P231"/>
    <mergeCell ref="B230:P230"/>
    <mergeCell ref="M211:P212"/>
    <mergeCell ref="K227:P227"/>
    <mergeCell ref="H228:J228"/>
    <mergeCell ref="K228:P228"/>
    <mergeCell ref="H229:J229"/>
    <mergeCell ref="B225:O225"/>
    <mergeCell ref="C223:O223"/>
    <mergeCell ref="C222:O222"/>
    <mergeCell ref="C221:O221"/>
    <mergeCell ref="D215:E215"/>
    <mergeCell ref="C217:O217"/>
    <mergeCell ref="I211:L212"/>
    <mergeCell ref="C213:E213"/>
    <mergeCell ref="M214:P214"/>
    <mergeCell ref="C214:E214"/>
    <mergeCell ref="B229:G229"/>
    <mergeCell ref="I214:L214"/>
    <mergeCell ref="F214:H214"/>
    <mergeCell ref="M213:P213"/>
    <mergeCell ref="I213:L213"/>
    <mergeCell ref="A202:P202"/>
    <mergeCell ref="D209:E209"/>
    <mergeCell ref="B186:G186"/>
    <mergeCell ref="O180:P180"/>
    <mergeCell ref="D181:G181"/>
    <mergeCell ref="H181:I181"/>
    <mergeCell ref="J181:L181"/>
    <mergeCell ref="O181:P181"/>
    <mergeCell ref="J182:L182"/>
    <mergeCell ref="O182:P182"/>
    <mergeCell ref="B184:G184"/>
    <mergeCell ref="M191:O191"/>
    <mergeCell ref="B188:P188"/>
    <mergeCell ref="B187:P187"/>
    <mergeCell ref="B185:G185"/>
    <mergeCell ref="M194:P194"/>
    <mergeCell ref="F205:L205"/>
    <mergeCell ref="A199:P199"/>
    <mergeCell ref="C224:O224"/>
    <mergeCell ref="C1:J1"/>
    <mergeCell ref="C53:J53"/>
    <mergeCell ref="D145:L145"/>
    <mergeCell ref="M48:O48"/>
    <mergeCell ref="M49:O49"/>
    <mergeCell ref="M51:O51"/>
    <mergeCell ref="M52:O52"/>
    <mergeCell ref="M57:O57"/>
    <mergeCell ref="M58:O58"/>
    <mergeCell ref="M39:O39"/>
    <mergeCell ref="M40:O40"/>
    <mergeCell ref="M42:O42"/>
    <mergeCell ref="M43:O43"/>
    <mergeCell ref="M44:O44"/>
    <mergeCell ref="M45:O45"/>
    <mergeCell ref="M41:O41"/>
    <mergeCell ref="M86:O86"/>
    <mergeCell ref="M87:O87"/>
    <mergeCell ref="J85:K86"/>
    <mergeCell ref="M78:O78"/>
    <mergeCell ref="M81:O81"/>
    <mergeCell ref="M69:O69"/>
    <mergeCell ref="M61:O61"/>
    <mergeCell ref="M150:P150"/>
    <mergeCell ref="F213:H213"/>
    <mergeCell ref="A169:H169"/>
    <mergeCell ref="C211:E211"/>
    <mergeCell ref="C212:E212"/>
    <mergeCell ref="H185:J185"/>
    <mergeCell ref="K185:P185"/>
    <mergeCell ref="H186:J186"/>
    <mergeCell ref="K186:P186"/>
    <mergeCell ref="D182:G182"/>
    <mergeCell ref="H182:I182"/>
    <mergeCell ref="D178:G178"/>
    <mergeCell ref="H178:I178"/>
    <mergeCell ref="J178:L178"/>
    <mergeCell ref="O178:P178"/>
    <mergeCell ref="D179:G179"/>
    <mergeCell ref="H179:I179"/>
    <mergeCell ref="J179:L179"/>
    <mergeCell ref="O179:P179"/>
    <mergeCell ref="H180:I180"/>
    <mergeCell ref="H184:J184"/>
    <mergeCell ref="K184:P184"/>
    <mergeCell ref="D180:G180"/>
    <mergeCell ref="J180:L180"/>
  </mergeCells>
  <phoneticPr fontId="2"/>
  <pageMargins left="0.70866141732283472" right="0.70866141732283472" top="0.74803149606299213" bottom="0.74803149606299213" header="0.31496062992125984" footer="0.31496062992125984"/>
  <pageSetup paperSize="9" scale="39" fitToHeight="0" orientation="portrait" r:id="rId1"/>
  <rowBreaks count="4" manualBreakCount="4">
    <brk id="52" max="15" man="1"/>
    <brk id="96" max="15" man="1"/>
    <brk id="145" max="13" man="1"/>
    <brk id="189"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2021-09-30T07:24:36Z</cp:lastPrinted>
  <dcterms:created xsi:type="dcterms:W3CDTF">2021-05-25T06:48:22Z</dcterms:created>
  <dcterms:modified xsi:type="dcterms:W3CDTF">2021-10-11T00:19:47Z</dcterms:modified>
</cp:coreProperties>
</file>