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全庁間共有フォルダ\本庁\05　健康福祉部\ワクチン接種体制整備室\個別接種協力金\"/>
    </mc:Choice>
  </mc:AlternateContent>
  <bookViews>
    <workbookView xWindow="-108" yWindow="-108" windowWidth="23256" windowHeight="12576" tabRatio="737" firstSheet="1" activeTab="2"/>
  </bookViews>
  <sheets>
    <sheet name="リストデータ" sheetId="14" state="hidden" r:id="rId1"/>
    <sheet name="診療所(第１週と第２週を合算しない)" sheetId="9" r:id="rId2"/>
    <sheet name="診療所(第１週と第２週を合算する）" sheetId="15" r:id="rId3"/>
  </sheets>
  <definedNames>
    <definedName name="_xlnm._FilterDatabase" localSheetId="1" hidden="1">'診療所(第１週と第２週を合算しない)'!$A$8:$N$39</definedName>
    <definedName name="_xlnm._FilterDatabase" localSheetId="2" hidden="1">'診療所(第１週と第２週を合算する）'!$A$8:$N$39</definedName>
    <definedName name="_xlnm.Print_Area" localSheetId="1">'診療所(第１週と第２週を合算しない)'!$A$1:$O$133</definedName>
    <definedName name="_xlnm.Print_Area" localSheetId="2">'診療所(第１週と第２週を合算する）'!$A$1:$O$132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9" l="1"/>
  <c r="D124" i="9" s="1"/>
  <c r="J37" i="9"/>
  <c r="J13" i="15" l="1"/>
  <c r="D116" i="15" s="1"/>
  <c r="L91" i="15"/>
  <c r="D86" i="15"/>
  <c r="I47" i="15"/>
  <c r="H47" i="15"/>
  <c r="G47" i="15"/>
  <c r="F47" i="15"/>
  <c r="E47" i="15"/>
  <c r="D47" i="15"/>
  <c r="C47" i="15"/>
  <c r="J45" i="15"/>
  <c r="D124" i="15" s="1"/>
  <c r="I43" i="15"/>
  <c r="H43" i="15"/>
  <c r="G43" i="15"/>
  <c r="F43" i="15"/>
  <c r="E43" i="15"/>
  <c r="D43" i="15"/>
  <c r="C43" i="15"/>
  <c r="J41" i="15"/>
  <c r="I39" i="15"/>
  <c r="H39" i="15"/>
  <c r="G39" i="15"/>
  <c r="F39" i="15"/>
  <c r="E39" i="15"/>
  <c r="D39" i="15"/>
  <c r="C39" i="15"/>
  <c r="J37" i="15"/>
  <c r="I35" i="15"/>
  <c r="H35" i="15"/>
  <c r="G35" i="15"/>
  <c r="F35" i="15"/>
  <c r="E35" i="15"/>
  <c r="D35" i="15"/>
  <c r="C35" i="15"/>
  <c r="J33" i="15"/>
  <c r="D121" i="15" s="1"/>
  <c r="I31" i="15"/>
  <c r="H31" i="15"/>
  <c r="G31" i="15"/>
  <c r="F31" i="15"/>
  <c r="E31" i="15"/>
  <c r="D31" i="15"/>
  <c r="C31" i="15"/>
  <c r="J29" i="15"/>
  <c r="D120" i="15" s="1"/>
  <c r="I27" i="15"/>
  <c r="H27" i="15"/>
  <c r="G27" i="15"/>
  <c r="F27" i="15"/>
  <c r="E27" i="15"/>
  <c r="D27" i="15"/>
  <c r="C27" i="15"/>
  <c r="J25" i="15"/>
  <c r="I23" i="15"/>
  <c r="H23" i="15"/>
  <c r="G23" i="15"/>
  <c r="F23" i="15"/>
  <c r="E23" i="15"/>
  <c r="D23" i="15"/>
  <c r="C23" i="15"/>
  <c r="J21" i="15"/>
  <c r="K21" i="15" s="1"/>
  <c r="I19" i="15"/>
  <c r="H19" i="15"/>
  <c r="G19" i="15"/>
  <c r="F19" i="15"/>
  <c r="E19" i="15"/>
  <c r="D19" i="15"/>
  <c r="C19" i="15"/>
  <c r="J17" i="15"/>
  <c r="D117" i="15" s="1"/>
  <c r="I15" i="15"/>
  <c r="H15" i="15"/>
  <c r="G15" i="15"/>
  <c r="F15" i="15"/>
  <c r="E15" i="15"/>
  <c r="D15" i="15"/>
  <c r="C15" i="15"/>
  <c r="I11" i="15"/>
  <c r="H11" i="15"/>
  <c r="I8" i="15"/>
  <c r="C12" i="15" s="1"/>
  <c r="D12" i="15" s="1"/>
  <c r="E12" i="15" s="1"/>
  <c r="F12" i="15" s="1"/>
  <c r="G12" i="15" s="1"/>
  <c r="H12" i="15" s="1"/>
  <c r="I12" i="15" s="1"/>
  <c r="C16" i="15" s="1"/>
  <c r="D16" i="15" s="1"/>
  <c r="E16" i="15" s="1"/>
  <c r="F16" i="15" s="1"/>
  <c r="G16" i="15" s="1"/>
  <c r="H16" i="15" s="1"/>
  <c r="I16" i="15" s="1"/>
  <c r="C20" i="15" s="1"/>
  <c r="D20" i="15" s="1"/>
  <c r="E20" i="15" s="1"/>
  <c r="F20" i="15" s="1"/>
  <c r="G20" i="15" s="1"/>
  <c r="H20" i="15" s="1"/>
  <c r="I20" i="15" s="1"/>
  <c r="C24" i="15" s="1"/>
  <c r="D24" i="15" s="1"/>
  <c r="E24" i="15" s="1"/>
  <c r="F24" i="15" s="1"/>
  <c r="G24" i="15" s="1"/>
  <c r="H24" i="15" s="1"/>
  <c r="I24" i="15" s="1"/>
  <c r="C28" i="15" s="1"/>
  <c r="D28" i="15" s="1"/>
  <c r="E28" i="15" s="1"/>
  <c r="F28" i="15" s="1"/>
  <c r="G28" i="15" s="1"/>
  <c r="H28" i="15" s="1"/>
  <c r="I28" i="15" s="1"/>
  <c r="C32" i="15" s="1"/>
  <c r="D32" i="15" s="1"/>
  <c r="E32" i="15" s="1"/>
  <c r="F32" i="15" s="1"/>
  <c r="G32" i="15" s="1"/>
  <c r="H32" i="15" s="1"/>
  <c r="I32" i="15" s="1"/>
  <c r="C36" i="15" s="1"/>
  <c r="D36" i="15" s="1"/>
  <c r="E36" i="15" s="1"/>
  <c r="F36" i="15" s="1"/>
  <c r="G36" i="15" s="1"/>
  <c r="H36" i="15" s="1"/>
  <c r="I36" i="15" s="1"/>
  <c r="C40" i="15" s="1"/>
  <c r="D40" i="15" s="1"/>
  <c r="E40" i="15" s="1"/>
  <c r="F40" i="15" s="1"/>
  <c r="G40" i="15" s="1"/>
  <c r="H40" i="15" s="1"/>
  <c r="I40" i="15" s="1"/>
  <c r="C44" i="15" s="1"/>
  <c r="D44" i="15" s="1"/>
  <c r="E44" i="15" s="1"/>
  <c r="F44" i="15" s="1"/>
  <c r="G44" i="15" s="1"/>
  <c r="H44" i="15" s="1"/>
  <c r="I44" i="15" s="1"/>
  <c r="J9" i="9"/>
  <c r="K9" i="9" s="1"/>
  <c r="K45" i="9"/>
  <c r="H39" i="9"/>
  <c r="I39" i="9"/>
  <c r="J45" i="9"/>
  <c r="D125" i="9" s="1"/>
  <c r="H47" i="9"/>
  <c r="I47" i="9"/>
  <c r="G47" i="9"/>
  <c r="F47" i="9"/>
  <c r="E47" i="9"/>
  <c r="D47" i="9"/>
  <c r="C47" i="9"/>
  <c r="I43" i="9"/>
  <c r="H43" i="9"/>
  <c r="G43" i="9"/>
  <c r="F43" i="9"/>
  <c r="E43" i="9"/>
  <c r="D43" i="9"/>
  <c r="C43" i="9"/>
  <c r="I8" i="9"/>
  <c r="K37" i="15" l="1"/>
  <c r="O37" i="15" s="1"/>
  <c r="K33" i="15"/>
  <c r="O33" i="15" s="1"/>
  <c r="K17" i="15"/>
  <c r="O17" i="15" s="1"/>
  <c r="J49" i="15"/>
  <c r="O9" i="15"/>
  <c r="D118" i="15"/>
  <c r="D122" i="15"/>
  <c r="O21" i="15"/>
  <c r="K25" i="15"/>
  <c r="O25" i="15" s="1"/>
  <c r="K41" i="15"/>
  <c r="O41" i="15" s="1"/>
  <c r="D119" i="15"/>
  <c r="D123" i="15"/>
  <c r="K13" i="15"/>
  <c r="O13" i="15" s="1"/>
  <c r="K29" i="15"/>
  <c r="O29" i="15" s="1"/>
  <c r="K45" i="15"/>
  <c r="O45" i="15" s="1"/>
  <c r="O45" i="9"/>
  <c r="K41" i="9"/>
  <c r="O41" i="9" s="1"/>
  <c r="G112" i="15" l="1"/>
  <c r="J123" i="15" s="1"/>
  <c r="G111" i="15"/>
  <c r="F120" i="15" s="1"/>
  <c r="D125" i="15"/>
  <c r="J29" i="9"/>
  <c r="J124" i="15" l="1"/>
  <c r="F121" i="15"/>
  <c r="J118" i="15"/>
  <c r="F119" i="15"/>
  <c r="J122" i="15"/>
  <c r="F123" i="15"/>
  <c r="M123" i="15" s="1"/>
  <c r="N123" i="15" s="1"/>
  <c r="J120" i="15"/>
  <c r="M120" i="15" s="1"/>
  <c r="N120" i="15" s="1"/>
  <c r="F117" i="15"/>
  <c r="F124" i="15"/>
  <c r="J117" i="15"/>
  <c r="J119" i="15"/>
  <c r="F118" i="15"/>
  <c r="F116" i="15"/>
  <c r="J116" i="15"/>
  <c r="J121" i="15"/>
  <c r="F122" i="15"/>
  <c r="M124" i="15"/>
  <c r="N124" i="15" s="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J9" i="14"/>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9" i="14"/>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21" i="15" l="1"/>
  <c r="N121" i="15" s="1"/>
  <c r="F125" i="15"/>
  <c r="M117" i="15"/>
  <c r="N117" i="15" s="1"/>
  <c r="J125" i="15"/>
  <c r="M119" i="15"/>
  <c r="N119" i="15" s="1"/>
  <c r="M122" i="15"/>
  <c r="N122" i="15" s="1"/>
  <c r="M118" i="15"/>
  <c r="N118" i="15" s="1"/>
  <c r="M116" i="15"/>
  <c r="N116" i="15" s="1"/>
  <c r="N125" i="15" l="1"/>
  <c r="F105" i="15"/>
  <c r="M125" i="15"/>
  <c r="L91" i="9"/>
  <c r="D86" i="9"/>
  <c r="G39" i="9"/>
  <c r="F39" i="9"/>
  <c r="E39" i="9"/>
  <c r="D39" i="9"/>
  <c r="C39" i="9"/>
  <c r="I35" i="9"/>
  <c r="H35" i="9"/>
  <c r="G35" i="9"/>
  <c r="F35" i="9"/>
  <c r="E35" i="9"/>
  <c r="D35" i="9"/>
  <c r="C35" i="9"/>
  <c r="J33" i="9"/>
  <c r="I31" i="9"/>
  <c r="H31" i="9"/>
  <c r="G31" i="9"/>
  <c r="F31" i="9"/>
  <c r="E31" i="9"/>
  <c r="D31" i="9"/>
  <c r="C31" i="9"/>
  <c r="D121" i="9"/>
  <c r="I27" i="9"/>
  <c r="H27" i="9"/>
  <c r="G27" i="9"/>
  <c r="F27" i="9"/>
  <c r="E27" i="9"/>
  <c r="D27" i="9"/>
  <c r="C27" i="9"/>
  <c r="J25" i="9"/>
  <c r="K25" i="9" s="1"/>
  <c r="O25" i="9" s="1"/>
  <c r="I23" i="9"/>
  <c r="H23" i="9"/>
  <c r="G23" i="9"/>
  <c r="F23" i="9"/>
  <c r="E23" i="9"/>
  <c r="D23" i="9"/>
  <c r="C23" i="9"/>
  <c r="J21" i="9"/>
  <c r="I19" i="9"/>
  <c r="H19" i="9"/>
  <c r="G19" i="9"/>
  <c r="F19" i="9"/>
  <c r="E19" i="9"/>
  <c r="D19" i="9"/>
  <c r="C19" i="9"/>
  <c r="J17" i="9"/>
  <c r="I15" i="9"/>
  <c r="H15" i="9"/>
  <c r="G15" i="9"/>
  <c r="F15" i="9"/>
  <c r="E15" i="9"/>
  <c r="D15" i="9"/>
  <c r="C15" i="9"/>
  <c r="J13" i="9"/>
  <c r="I11" i="9"/>
  <c r="H11" i="9"/>
  <c r="C12" i="9"/>
  <c r="D12" i="9" s="1"/>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G36" i="9" s="1"/>
  <c r="H36" i="9" s="1"/>
  <c r="I36" i="9" s="1"/>
  <c r="C40" i="9" s="1"/>
  <c r="D40" i="9" s="1"/>
  <c r="E40" i="9" s="1"/>
  <c r="F40" i="9" s="1"/>
  <c r="G40" i="9" s="1"/>
  <c r="H40" i="9" s="1"/>
  <c r="I40" i="9" s="1"/>
  <c r="C44" i="9" s="1"/>
  <c r="D44" i="9" s="1"/>
  <c r="E44" i="9" s="1"/>
  <c r="F44" i="9" s="1"/>
  <c r="G44" i="9" s="1"/>
  <c r="H44" i="9" s="1"/>
  <c r="I44" i="9" s="1"/>
  <c r="D117" i="9" l="1"/>
  <c r="J49" i="9"/>
  <c r="K13" i="9"/>
  <c r="K29" i="9"/>
  <c r="O29" i="9" s="1"/>
  <c r="D119" i="9"/>
  <c r="K21" i="9"/>
  <c r="O21" i="9" s="1"/>
  <c r="K17" i="9"/>
  <c r="D118" i="9"/>
  <c r="K37" i="9"/>
  <c r="O37" i="9" s="1"/>
  <c r="D123" i="9"/>
  <c r="O9" i="9"/>
  <c r="K33" i="9"/>
  <c r="O33" i="9" s="1"/>
  <c r="D122" i="9"/>
  <c r="D116" i="9"/>
  <c r="D120" i="9"/>
  <c r="D126" i="9" l="1"/>
  <c r="O13" i="9"/>
  <c r="G111" i="9"/>
  <c r="G112" i="9"/>
  <c r="O17" i="9"/>
  <c r="J125" i="9" l="1"/>
  <c r="J124" i="9"/>
  <c r="F125" i="9"/>
  <c r="F124" i="9"/>
  <c r="J123" i="9"/>
  <c r="J117" i="9"/>
  <c r="J122" i="9"/>
  <c r="J120" i="9"/>
  <c r="J121" i="9"/>
  <c r="J116" i="9"/>
  <c r="J119" i="9"/>
  <c r="J118" i="9"/>
  <c r="F120" i="9"/>
  <c r="F116" i="9"/>
  <c r="F123" i="9"/>
  <c r="F119" i="9"/>
  <c r="F122" i="9"/>
  <c r="F118" i="9"/>
  <c r="F121" i="9"/>
  <c r="F117" i="9"/>
  <c r="M123" i="9" l="1"/>
  <c r="N123" i="9" s="1"/>
  <c r="M125" i="9"/>
  <c r="N125" i="9" s="1"/>
  <c r="M117" i="9"/>
  <c r="N117" i="9" s="1"/>
  <c r="M116" i="9"/>
  <c r="M124" i="9"/>
  <c r="N124" i="9" s="1"/>
  <c r="M122" i="9"/>
  <c r="N122" i="9" s="1"/>
  <c r="M120" i="9"/>
  <c r="N120" i="9" s="1"/>
  <c r="J126" i="9"/>
  <c r="F126" i="9"/>
  <c r="M119" i="9"/>
  <c r="N119" i="9" s="1"/>
  <c r="M118" i="9"/>
  <c r="N118" i="9" s="1"/>
  <c r="M121" i="9"/>
  <c r="N121" i="9" s="1"/>
  <c r="M126" i="9" l="1"/>
  <c r="N116" i="9"/>
  <c r="N126" i="9" l="1"/>
  <c r="F105" i="9" s="1"/>
</calcChain>
</file>

<file path=xl/comments1.xml><?xml version="1.0" encoding="utf-8"?>
<comments xmlns="http://schemas.openxmlformats.org/spreadsheetml/2006/main">
  <authors>
    <author>厚生労働省ネットワークシステム</author>
    <author>N0550054</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J9" authorId="1" shapeId="0">
      <text>
        <r>
          <rPr>
            <b/>
            <sz val="28"/>
            <color indexed="81"/>
            <rFont val="MS P ゴシック"/>
            <family val="3"/>
            <charset val="128"/>
          </rPr>
          <t>４月１日から４月９日までを１週として取り扱う場合は、別シート（診療所（第１週と第２週を合算する）を使用してください。</t>
        </r>
      </text>
    </comment>
    <comment ref="J49" authorId="1" shapeId="0">
      <text>
        <r>
          <rPr>
            <b/>
            <sz val="20"/>
            <color indexed="81"/>
            <rFont val="MS P ゴシック"/>
            <family val="3"/>
            <charset val="128"/>
          </rPr>
          <t>今回は市内居住者の接種回数の報告は不要です。
当室でVRSの接種記録を確認後、別途市内居住者の接種回数についてお伺いする場合がございますので、御了知願います。</t>
        </r>
      </text>
    </comment>
  </commentList>
</comments>
</file>

<file path=xl/comments2.xml><?xml version="1.0" encoding="utf-8"?>
<comments xmlns="http://schemas.openxmlformats.org/spreadsheetml/2006/main">
  <authors>
    <author>厚生労働省ネットワークシステム</author>
    <author>N0550054</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 ref="J49" authorId="1" shapeId="0">
      <text>
        <r>
          <rPr>
            <b/>
            <sz val="20"/>
            <color indexed="81"/>
            <rFont val="MS P ゴシック"/>
            <family val="3"/>
            <charset val="128"/>
          </rPr>
          <t>今回は市内居住者の接種回数の報告は不要です。
当室でVRSの接種記録を確認後、別途市内居住者の接種回数についてお伺いする場合がございますので、御了知願います。</t>
        </r>
      </text>
    </comment>
  </commentList>
</comments>
</file>

<file path=xl/sharedStrings.xml><?xml version="1.0" encoding="utf-8"?>
<sst xmlns="http://schemas.openxmlformats.org/spreadsheetml/2006/main" count="315" uniqueCount="105">
  <si>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</si>
  <si>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</si>
  <si>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</si>
  <si>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</si>
  <si>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</si>
  <si>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</si>
  <si>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</si>
  <si>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</si>
  <si>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</si>
  <si>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</si>
  <si>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</si>
  <si>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</si>
  <si>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</si>
  <si>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</si>
  <si>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</si>
  <si>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</si>
  <si>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</si>
  <si>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</si>
  <si>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</si>
  <si>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</si>
  <si>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</si>
  <si>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</si>
  <si>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</si>
  <si>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</si>
  <si>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</si>
  <si>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</si>
  <si>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</si>
  <si>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</si>
  <si>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</si>
  <si>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</si>
  <si>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</si>
  <si>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</si>
  <si>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</si>
  <si>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</si>
  <si>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</si>
  <si>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</si>
  <si>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</si>
  <si>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</si>
  <si>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</si>
  <si>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</si>
  <si>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</si>
  <si>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</si>
  <si>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</si>
  <si>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</si>
  <si>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</si>
  <si>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</si>
  <si>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</si>
  <si>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</si>
  <si>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</si>
  <si>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</si>
  <si>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</si>
  <si>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</si>
  <si>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</si>
  <si>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</si>
  <si>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</si>
  <si>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</si>
  <si>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</si>
  <si>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</si>
  <si>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</si>
  <si>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</si>
  <si>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</si>
  <si>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</si>
  <si>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</si>
  <si>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</si>
  <si>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</si>
  <si>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</si>
  <si>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</si>
  <si>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</si>
  <si>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</si>
  <si>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</si>
  <si>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</si>
  <si>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</si>
  <si>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</si>
  <si>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</si>
  <si>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</si>
  <si>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</si>
  <si>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</si>
  <si>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</si>
  <si>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</si>
  <si>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</si>
  <si>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</si>
  <si>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</si>
  <si>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 xml:space="preserve">      ※計上に当たり、4月の第１週と第２週の接種数を合算する。</t>
    <phoneticPr fontId="2"/>
  </si>
  <si>
    <t>5月22日の週</t>
    <rPh sb="1" eb="2">
      <t>ガツ</t>
    </rPh>
    <rPh sb="4" eb="5">
      <t>ニチ</t>
    </rPh>
    <rPh sb="6" eb="7">
      <t>シュウ</t>
    </rPh>
    <phoneticPr fontId="2"/>
  </si>
  <si>
    <t>5月29日の週</t>
    <rPh sb="1" eb="2">
      <t>ガツ</t>
    </rPh>
    <rPh sb="4" eb="5">
      <t>ニチ</t>
    </rPh>
    <rPh sb="6" eb="7">
      <t>シュウ</t>
    </rPh>
    <phoneticPr fontId="2"/>
  </si>
  <si>
    <t>4月1日の週</t>
    <rPh sb="1" eb="2">
      <t>ガツ</t>
    </rPh>
    <rPh sb="3" eb="4">
      <t>ニチ</t>
    </rPh>
    <rPh sb="5" eb="6">
      <t>シュウ</t>
    </rPh>
    <phoneticPr fontId="2"/>
  </si>
  <si>
    <t>4月3日の週</t>
    <rPh sb="3" eb="4">
      <t>ニチ</t>
    </rPh>
    <rPh sb="5" eb="6">
      <t>シュウ</t>
    </rPh>
    <phoneticPr fontId="2"/>
  </si>
  <si>
    <t>4月10日の週</t>
    <rPh sb="4" eb="5">
      <t>ニチ</t>
    </rPh>
    <rPh sb="6" eb="7">
      <t>シュウ</t>
    </rPh>
    <phoneticPr fontId="2"/>
  </si>
  <si>
    <t>4月17日の週</t>
    <rPh sb="4" eb="5">
      <t>ニチ</t>
    </rPh>
    <rPh sb="6" eb="7">
      <t>シュウ</t>
    </rPh>
    <phoneticPr fontId="2"/>
  </si>
  <si>
    <t>4月24日の週</t>
    <rPh sb="1" eb="2">
      <t>ガツ</t>
    </rPh>
    <rPh sb="4" eb="5">
      <t>ニチ</t>
    </rPh>
    <rPh sb="6" eb="7">
      <t>シュウ</t>
    </rPh>
    <phoneticPr fontId="2"/>
  </si>
  <si>
    <t>5月1日の週</t>
    <rPh sb="1" eb="2">
      <t>ガツ</t>
    </rPh>
    <rPh sb="3" eb="4">
      <t>ニチ</t>
    </rPh>
    <rPh sb="5" eb="6">
      <t>シュウ</t>
    </rPh>
    <phoneticPr fontId="2"/>
  </si>
  <si>
    <t>5月8日の週</t>
    <rPh sb="1" eb="2">
      <t>ガツ</t>
    </rPh>
    <rPh sb="3" eb="4">
      <t>ニチ</t>
    </rPh>
    <rPh sb="5" eb="6">
      <t>シュウ</t>
    </rPh>
    <phoneticPr fontId="2"/>
  </si>
  <si>
    <t>5月15日の週</t>
    <rPh sb="1" eb="2">
      <t>ガツ</t>
    </rPh>
    <rPh sb="4" eb="5">
      <t>ニチ</t>
    </rPh>
    <rPh sb="6" eb="7">
      <t>シュウ</t>
    </rPh>
    <phoneticPr fontId="2"/>
  </si>
  <si>
    <t xml:space="preserve">      ※計上に当たり、4月の第１週と第２週の接種数を合算しない。</t>
    <phoneticPr fontId="2"/>
  </si>
  <si>
    <t xml:space="preserve">   ※計上に当たり、4月の第１週と第２週の接種数を合算しない。</t>
    <phoneticPr fontId="2"/>
  </si>
  <si>
    <t>4月1日から４月９日</t>
    <rPh sb="1" eb="2">
      <t>ガツ</t>
    </rPh>
    <rPh sb="2" eb="4">
      <t>ツイタチ</t>
    </rPh>
    <rPh sb="7" eb="8">
      <t>ガツ</t>
    </rPh>
    <rPh sb="9" eb="10">
      <t>ニチ</t>
    </rPh>
    <phoneticPr fontId="2"/>
  </si>
  <si>
    <t>　4月1日から6月4日の期間において、別紙報告書のとおりコロナウイルスワクチンの接種を実施したため、以下のとおり請求する。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</si>
  <si>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 xml:space="preserve">   ※計上に当たり、4月の第１週と第２週の接種数を合算する。</t>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</si>
  <si>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rPh sb="27" eb="29">
      <t>シンガタ</t>
    </rPh>
    <rPh sb="40" eb="42">
      <t>コベツ</t>
    </rPh>
    <rPh sb="42" eb="44">
      <t>セッシュ</t>
    </rPh>
    <rPh sb="44" eb="47">
      <t>キョウリョクキン</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</si>
  <si>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</si>
  <si>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担当者氏名</t>
    <rPh sb="0" eb="3">
      <t>タントウシャ</t>
    </rPh>
    <rPh sb="3" eb="5">
      <t>シメイ</t>
    </rPh>
    <phoneticPr fontId="2"/>
  </si>
  <si>
    <t>住所</t>
    <rPh sb="0" eb="2">
      <t>ジュウショ</t>
    </rPh>
    <phoneticPr fontId="2"/>
  </si>
  <si>
    <t>〒</t>
    <phoneticPr fontId="2"/>
  </si>
  <si>
    <t>令和４年　　　月　　　日</t>
    <rPh sb="0" eb="2">
      <t>レイワ</t>
    </rPh>
    <rPh sb="3" eb="4">
      <t>ネン</t>
    </rPh>
    <rPh sb="7" eb="8">
      <t>ガツ</t>
    </rPh>
    <rPh sb="11" eb="12">
      <t>ニチ</t>
    </rPh>
    <phoneticPr fontId="2"/>
  </si>
  <si>
    <t>4月1日から6月4日の間</t>
    <rPh sb="3" eb="4">
      <t>ニチ</t>
    </rPh>
    <rPh sb="11" eb="12">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</si>
</sst>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1" formatCode="#,##0&quot;円&quot;;[Red]\-#,##0"/>
    <numFmt numFmtId="182" formatCode="#,##0&quot;回&quot;;[Red]\-#,##0"/>
    <numFmt numFmtId="183" formatCode="m/d;@"/>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b/>
      <sz val="20"/>
      <color indexed="81"/>
      <name val="MS P ゴシック"/>
      <family val="3"/>
      <charset val="128"/>
    </font>
    <font>
      <b/>
      <sz val="28"/>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style="thin">
        <color indexed="64"/>
      </bottom>
      <diagonal style="thin">
        <color theme="1"/>
      </diagonal>
    </border>
    <border>
      <left style="thin">
        <color theme="1"/>
      </left>
      <right style="thin">
        <color indexed="64"/>
      </right>
      <top style="thick">
        <color rgb="FFFF0000"/>
      </top>
      <bottom/>
      <diagonal/>
    </border>
    <border>
      <left style="thin">
        <color indexed="64"/>
      </left>
      <right style="thick">
        <color rgb="FFFF0000"/>
      </right>
      <top style="thick">
        <color rgb="FFFF0000"/>
      </top>
      <bottom/>
      <diagonal/>
    </border>
    <border>
      <left style="thin">
        <color theme="1"/>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theme="1"/>
      </right>
      <top style="thin">
        <color indexed="64"/>
      </top>
      <bottom style="thick">
        <color rgb="FFFF0000"/>
      </bottom>
      <diagonal/>
    </border>
    <border diagonalUp="1">
      <left/>
      <right style="thin">
        <color indexed="64"/>
      </right>
      <top style="thin">
        <color indexed="64"/>
      </top>
      <bottom/>
      <diagonal style="thin">
        <color theme="1"/>
      </diagonal>
    </border>
    <border diagonalUp="1">
      <left/>
      <right style="thin">
        <color indexed="64"/>
      </right>
      <top/>
      <bottom style="thin">
        <color indexed="64"/>
      </bottom>
      <diagonal style="thin">
        <color theme="1"/>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4"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5" xfId="0" applyFont="1" applyBorder="1">
      <alignment vertical="center"/>
    </xf>
    <xf numFmtId="179" fontId="11" fillId="0" borderId="0" xfId="0" applyNumberFormat="1" applyFont="1">
      <alignment vertical="center"/>
    </xf>
    <xf numFmtId="0" fontId="11" fillId="0" borderId="11" xfId="0" applyFont="1" applyBorder="1">
      <alignment vertical="center"/>
    </xf>
    <xf numFmtId="0" fontId="6" fillId="0" borderId="0" xfId="0" applyFont="1">
      <alignment vertical="center"/>
    </xf>
    <xf numFmtId="0" fontId="23" fillId="0" borderId="0" xfId="0" applyFont="1">
      <alignment vertical="center"/>
    </xf>
    <xf numFmtId="0" fontId="0" fillId="0" borderId="5" xfId="0" applyBorder="1">
      <alignment vertical="center"/>
    </xf>
    <xf numFmtId="0" fontId="30" fillId="0" borderId="0" xfId="0" applyFont="1" applyAlignment="1">
      <alignment horizontal="right" vertical="center"/>
    </xf>
    <xf numFmtId="178" fontId="11" fillId="0" borderId="7" xfId="1" applyNumberFormat="1" applyFont="1" applyBorder="1" applyAlignment="1">
      <alignment horizontal="right" vertical="center"/>
    </xf>
    <xf numFmtId="178" fontId="11" fillId="0" borderId="11" xfId="1" applyNumberFormat="1" applyFont="1" applyBorder="1" applyAlignment="1">
      <alignment horizontal="right" vertical="center"/>
    </xf>
    <xf numFmtId="0" fontId="30" fillId="0" borderId="0" xfId="0" applyFont="1">
      <alignment vertical="center"/>
    </xf>
    <xf numFmtId="0" fontId="28" fillId="0" borderId="0" xfId="0" applyFont="1">
      <alignment vertical="center"/>
    </xf>
    <xf numFmtId="0" fontId="26" fillId="0" borderId="5" xfId="0" applyFont="1" applyBorder="1">
      <alignment vertical="center"/>
    </xf>
    <xf numFmtId="0" fontId="10" fillId="0" borderId="0" xfId="0" applyFont="1" applyBorder="1">
      <alignment vertical="center"/>
    </xf>
    <xf numFmtId="0" fontId="10" fillId="0" borderId="12" xfId="0" applyFont="1" applyBorder="1">
      <alignment vertical="center"/>
    </xf>
    <xf numFmtId="0" fontId="8" fillId="0" borderId="1" xfId="0" applyFont="1" applyBorder="1" applyAlignment="1">
      <alignment horizontal="center" vertical="center" wrapText="1"/>
    </xf>
    <xf numFmtId="0" fontId="31" fillId="0" borderId="0" xfId="0" applyFont="1">
      <alignment vertical="center"/>
    </xf>
    <xf numFmtId="0" fontId="24" fillId="0" borderId="12" xfId="0" applyFont="1" applyBorder="1">
      <alignment vertical="center"/>
    </xf>
    <xf numFmtId="0" fontId="24" fillId="0" borderId="0" xfId="0" applyFont="1">
      <alignment vertical="center"/>
    </xf>
    <xf numFmtId="0" fontId="17" fillId="0" borderId="0" xfId="0" applyFont="1" applyAlignment="1">
      <alignment vertical="top"/>
    </xf>
    <xf numFmtId="0" fontId="24" fillId="0" borderId="0" xfId="0" applyFont="1" applyAlignment="1">
      <alignment horizontal="center" vertical="center"/>
    </xf>
    <xf numFmtId="0" fontId="24" fillId="0" borderId="0" xfId="0" applyFont="1" applyFill="1">
      <alignment vertical="center"/>
    </xf>
    <xf numFmtId="0" fontId="10" fillId="0" borderId="0" xfId="0" applyFont="1" applyFill="1">
      <alignment vertical="center"/>
    </xf>
    <xf numFmtId="0" fontId="0" fillId="0" borderId="0" xfId="0" applyFill="1">
      <alignment vertical="center"/>
    </xf>
    <xf numFmtId="0" fontId="24" fillId="0" borderId="0" xfId="0" applyFont="1" applyBorder="1">
      <alignment vertical="center"/>
    </xf>
    <xf numFmtId="0" fontId="17" fillId="0" borderId="0" xfId="0" applyFont="1" applyAlignment="1">
      <alignment horizontal="right" vertical="center"/>
    </xf>
    <xf numFmtId="38" fontId="15" fillId="4" borderId="1" xfId="1" applyFont="1" applyFill="1" applyBorder="1">
      <alignment vertical="center"/>
    </xf>
    <xf numFmtId="38" fontId="8" fillId="0" borderId="1" xfId="1" applyFont="1" applyFill="1" applyBorder="1" applyAlignment="1">
      <alignment horizontal="left" vertical="center"/>
    </xf>
    <xf numFmtId="0" fontId="8" fillId="0" borderId="1" xfId="0" applyFont="1" applyBorder="1" applyAlignment="1">
      <alignment horizontal="center" vertical="center"/>
    </xf>
    <xf numFmtId="181" fontId="11" fillId="0" borderId="7"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181" fontId="11" fillId="0" borderId="11"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2"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9" xfId="1" applyFont="1" applyFill="1" applyBorder="1">
      <alignment vertical="center"/>
    </xf>
    <xf numFmtId="0" fontId="27"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83" fontId="0" fillId="0" borderId="5" xfId="0" applyNumberFormat="1" applyBorder="1">
      <alignment vertical="center"/>
    </xf>
    <xf numFmtId="183" fontId="0" fillId="0" borderId="16" xfId="0" applyNumberFormat="1" applyBorder="1">
      <alignment vertical="center"/>
    </xf>
    <xf numFmtId="183" fontId="0" fillId="0" borderId="17" xfId="0" applyNumberFormat="1" applyBorder="1">
      <alignment vertical="center"/>
    </xf>
    <xf numFmtId="177" fontId="15" fillId="0" borderId="1" xfId="1" applyNumberFormat="1" applyFont="1" applyBorder="1">
      <alignment vertical="center"/>
    </xf>
    <xf numFmtId="0" fontId="8" fillId="0" borderId="1" xfId="0" applyFont="1" applyBorder="1" applyAlignment="1">
      <alignment horizontal="center" vertical="center"/>
    </xf>
    <xf numFmtId="38" fontId="8" fillId="0" borderId="1" xfId="1" applyFont="1" applyFill="1" applyBorder="1" applyAlignment="1">
      <alignment horizontal="left" vertical="center"/>
    </xf>
    <xf numFmtId="0" fontId="25" fillId="0" borderId="0" xfId="2" applyFont="1" applyBorder="1" applyAlignment="1">
      <alignment vertical="top" wrapText="1"/>
    </xf>
    <xf numFmtId="181" fontId="11" fillId="0" borderId="7" xfId="1" applyNumberFormat="1" applyFont="1" applyBorder="1" applyAlignment="1">
      <alignment horizontal="right" vertical="center"/>
    </xf>
    <xf numFmtId="0" fontId="11" fillId="0" borderId="0" xfId="0" applyFont="1">
      <alignment vertical="center"/>
    </xf>
    <xf numFmtId="38" fontId="15" fillId="4" borderId="4" xfId="1" applyFont="1" applyFill="1" applyBorder="1">
      <alignment vertical="center"/>
    </xf>
    <xf numFmtId="0" fontId="11" fillId="0" borderId="5" xfId="2" applyFont="1" applyBorder="1">
      <alignment vertical="center"/>
    </xf>
    <xf numFmtId="181" fontId="11" fillId="0" borderId="11" xfId="1" applyNumberFormat="1" applyFont="1" applyBorder="1" applyAlignment="1">
      <alignment horizontal="right" vertical="center"/>
    </xf>
    <xf numFmtId="0" fontId="8" fillId="4" borderId="6" xfId="0" applyFont="1" applyFill="1" applyBorder="1">
      <alignment vertical="center"/>
    </xf>
    <xf numFmtId="0" fontId="8" fillId="0" borderId="6" xfId="0" applyFont="1" applyBorder="1" applyAlignment="1">
      <alignment horizontal="center" vertical="center" wrapText="1"/>
    </xf>
    <xf numFmtId="38" fontId="15" fillId="3" borderId="8" xfId="1" applyFont="1" applyFill="1" applyBorder="1" applyAlignment="1">
      <alignment horizontal="center" vertical="center"/>
    </xf>
    <xf numFmtId="38" fontId="15" fillId="3" borderId="9" xfId="1" applyFont="1" applyFill="1" applyBorder="1" applyAlignment="1">
      <alignment horizontal="center" vertical="center"/>
    </xf>
    <xf numFmtId="38" fontId="15" fillId="4" borderId="10" xfId="1" applyFont="1" applyFill="1" applyBorder="1">
      <alignment vertical="center"/>
    </xf>
    <xf numFmtId="38" fontId="15" fillId="0" borderId="10" xfId="1" applyFont="1" applyBorder="1">
      <alignment vertical="center"/>
    </xf>
    <xf numFmtId="0" fontId="8" fillId="0" borderId="8" xfId="0" applyFont="1" applyBorder="1" applyAlignment="1">
      <alignment horizontal="center" vertical="center"/>
    </xf>
    <xf numFmtId="176" fontId="32" fillId="2" borderId="6" xfId="0" applyNumberFormat="1" applyFont="1" applyFill="1" applyBorder="1" applyAlignment="1">
      <alignment horizontal="center" vertical="center"/>
    </xf>
    <xf numFmtId="38" fontId="15" fillId="3" borderId="6" xfId="1" applyFont="1" applyFill="1" applyBorder="1" applyAlignment="1">
      <alignment horizontal="center" vertical="center"/>
    </xf>
    <xf numFmtId="38" fontId="15" fillId="4" borderId="8" xfId="1" applyFont="1" applyFill="1" applyBorder="1">
      <alignment vertical="center"/>
    </xf>
    <xf numFmtId="38" fontId="15" fillId="0" borderId="9" xfId="1" applyFont="1" applyBorder="1">
      <alignment vertical="center"/>
    </xf>
    <xf numFmtId="38" fontId="15" fillId="3" borderId="2" xfId="1" applyFont="1" applyFill="1" applyBorder="1" applyAlignment="1">
      <alignment horizontal="center" vertical="center"/>
    </xf>
    <xf numFmtId="176" fontId="32" fillId="2" borderId="24" xfId="0" applyNumberFormat="1" applyFont="1" applyFill="1" applyBorder="1" applyAlignment="1">
      <alignment horizontal="center" vertical="center"/>
    </xf>
    <xf numFmtId="176" fontId="32" fillId="2" borderId="25" xfId="0" applyNumberFormat="1" applyFont="1" applyFill="1" applyBorder="1" applyAlignment="1">
      <alignment horizontal="center" vertical="center"/>
    </xf>
    <xf numFmtId="38" fontId="15" fillId="3" borderId="26" xfId="1" applyFont="1" applyFill="1" applyBorder="1" applyAlignment="1">
      <alignment horizontal="center" vertical="center"/>
    </xf>
    <xf numFmtId="38" fontId="15" fillId="3" borderId="27" xfId="1" applyFont="1" applyFill="1" applyBorder="1" applyAlignment="1">
      <alignment horizontal="center" vertical="center"/>
    </xf>
    <xf numFmtId="38" fontId="15" fillId="3" borderId="28" xfId="1" applyFont="1" applyFill="1" applyBorder="1" applyAlignment="1">
      <alignment horizontal="center" vertical="center"/>
    </xf>
    <xf numFmtId="38" fontId="15" fillId="3" borderId="29" xfId="1" applyFont="1" applyFill="1" applyBorder="1" applyAlignment="1">
      <alignment horizontal="center" vertical="center"/>
    </xf>
    <xf numFmtId="176" fontId="32" fillId="2" borderId="32" xfId="0" applyNumberFormat="1" applyFont="1" applyFill="1" applyBorder="1" applyAlignment="1">
      <alignment horizontal="center" vertical="center"/>
    </xf>
    <xf numFmtId="38" fontId="15" fillId="3" borderId="33" xfId="1" applyFont="1" applyFill="1" applyBorder="1" applyAlignment="1">
      <alignment horizontal="center" vertical="center"/>
    </xf>
    <xf numFmtId="176" fontId="32" fillId="2" borderId="33" xfId="0" applyNumberFormat="1" applyFont="1" applyFill="1" applyBorder="1" applyAlignment="1">
      <alignment horizontal="center" vertical="center"/>
    </xf>
    <xf numFmtId="38" fontId="0" fillId="0" borderId="0" xfId="0" applyNumberFormat="1">
      <alignment vertical="center"/>
    </xf>
    <xf numFmtId="38" fontId="15" fillId="4" borderId="1" xfId="1" applyFont="1" applyFill="1" applyBorder="1" applyAlignment="1">
      <alignment horizontal="center" vertical="center"/>
    </xf>
    <xf numFmtId="38" fontId="15" fillId="4" borderId="6" xfId="1" applyFont="1" applyFill="1" applyBorder="1" applyAlignment="1">
      <alignment horizontal="center" vertical="center"/>
    </xf>
    <xf numFmtId="0" fontId="11" fillId="3" borderId="7" xfId="2" applyFont="1" applyFill="1" applyBorder="1">
      <alignment vertical="center"/>
    </xf>
    <xf numFmtId="0" fontId="11" fillId="0" borderId="0" xfId="0" applyFont="1">
      <alignment vertical="center"/>
    </xf>
    <xf numFmtId="0" fontId="11" fillId="0" borderId="5" xfId="2" applyFont="1" applyBorder="1">
      <alignment vertical="center"/>
    </xf>
    <xf numFmtId="0" fontId="11" fillId="0" borderId="7" xfId="0" applyFont="1" applyBorder="1">
      <alignmen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0"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2" fontId="11" fillId="0" borderId="11" xfId="1" applyNumberFormat="1" applyFont="1" applyBorder="1">
      <alignment vertical="center"/>
    </xf>
    <xf numFmtId="181" fontId="11" fillId="0" borderId="11" xfId="1" applyNumberFormat="1" applyFont="1" applyBorder="1">
      <alignment vertical="center"/>
    </xf>
    <xf numFmtId="182" fontId="11" fillId="0" borderId="5" xfId="1" applyNumberFormat="1" applyFont="1" applyBorder="1">
      <alignment vertical="center"/>
    </xf>
    <xf numFmtId="181" fontId="11" fillId="0" borderId="7" xfId="1" applyNumberFormat="1" applyFont="1" applyBorder="1" applyAlignment="1">
      <alignment horizontal="right" vertical="center"/>
    </xf>
    <xf numFmtId="38" fontId="8" fillId="0" borderId="1" xfId="1" applyFont="1" applyFill="1" applyBorder="1" applyAlignment="1">
      <alignment horizontal="left" vertical="center"/>
    </xf>
    <xf numFmtId="177" fontId="15" fillId="0" borderId="8" xfId="1" applyNumberFormat="1" applyFont="1" applyBorder="1">
      <alignment vertical="center"/>
    </xf>
    <xf numFmtId="177" fontId="15" fillId="0" borderId="9" xfId="1" applyNumberFormat="1" applyFont="1" applyBorder="1">
      <alignment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9" fillId="0" borderId="0" xfId="0" applyFont="1" applyAlignment="1">
      <alignment horizontal="right" vertic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3" fillId="0" borderId="0" xfId="2" applyFont="1" applyBorder="1" applyAlignment="1">
      <alignment horizontal="center" vertical="center" wrapText="1"/>
    </xf>
    <xf numFmtId="0" fontId="23" fillId="0" borderId="0" xfId="2" applyFont="1" applyBorder="1" applyAlignment="1">
      <alignment horizontal="center" vertical="center"/>
    </xf>
    <xf numFmtId="0" fontId="25" fillId="0" borderId="0" xfId="2" applyFont="1" applyBorder="1" applyAlignment="1">
      <alignment vertical="top" wrapText="1"/>
    </xf>
    <xf numFmtId="0" fontId="27" fillId="0" borderId="0" xfId="0" applyFont="1" applyAlignment="1">
      <alignment horizontal="left" vertical="center"/>
    </xf>
    <xf numFmtId="0" fontId="24"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center"/>
    </xf>
    <xf numFmtId="0" fontId="24" fillId="0" borderId="6" xfId="0" applyFont="1" applyBorder="1">
      <alignment vertical="center"/>
    </xf>
    <xf numFmtId="0" fontId="24" fillId="0" borderId="7" xfId="0" applyFont="1" applyBorder="1">
      <alignment vertical="center"/>
    </xf>
    <xf numFmtId="0" fontId="24" fillId="0" borderId="10" xfId="0" applyFont="1" applyBorder="1">
      <alignment vertical="center"/>
    </xf>
    <xf numFmtId="0" fontId="14" fillId="0" borderId="0" xfId="0" applyFont="1" applyAlignment="1">
      <alignment vertical="top" wrapText="1"/>
    </xf>
    <xf numFmtId="0" fontId="27"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8" fillId="0" borderId="1" xfId="0" applyFont="1" applyBorder="1" applyAlignment="1">
      <alignment horizontal="center" vertical="center"/>
    </xf>
    <xf numFmtId="0" fontId="18" fillId="0" borderId="0" xfId="0" applyFont="1" applyAlignment="1">
      <alignment horizontal="left" vertical="center"/>
    </xf>
    <xf numFmtId="0" fontId="9" fillId="0" borderId="1" xfId="0" applyFont="1" applyBorder="1" applyAlignment="1">
      <alignment horizontal="left"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xf>
    <xf numFmtId="0" fontId="22" fillId="0" borderId="5" xfId="0" applyFont="1" applyBorder="1" applyAlignment="1">
      <alignment horizontal="center" vertical="center" wrapText="1"/>
    </xf>
    <xf numFmtId="5" fontId="23" fillId="0" borderId="5"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177" fontId="15" fillId="0" borderId="30" xfId="1" applyNumberFormat="1" applyFont="1" applyBorder="1">
      <alignment vertical="center"/>
    </xf>
    <xf numFmtId="177" fontId="15" fillId="0" borderId="31" xfId="1" applyNumberFormat="1" applyFont="1" applyBorder="1">
      <alignment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177" fontId="15" fillId="0" borderId="20" xfId="1" applyNumberFormat="1" applyFont="1" applyBorder="1">
      <alignment vertical="center"/>
    </xf>
    <xf numFmtId="177" fontId="15" fillId="0" borderId="22" xfId="1" applyNumberFormat="1" applyFont="1" applyBorder="1">
      <alignment vertical="center"/>
    </xf>
    <xf numFmtId="0" fontId="15" fillId="3" borderId="21" xfId="0" applyFont="1" applyFill="1" applyBorder="1" applyAlignment="1">
      <alignment horizontal="center" vertical="center"/>
    </xf>
    <xf numFmtId="0" fontId="15" fillId="3" borderId="23" xfId="0" applyFont="1" applyFill="1" applyBorder="1" applyAlignment="1">
      <alignment horizontal="center" vertical="center"/>
    </xf>
    <xf numFmtId="38" fontId="8" fillId="0" borderId="10" xfId="1" applyFont="1" applyFill="1" applyBorder="1" applyAlignment="1">
      <alignment horizontal="lef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
  <cols>
    <col min="1" max="1" width="14.19921875" style="73" bestFit="1" customWidth="1"/>
    <col min="2" max="43" width="8.3984375" style="73" customWidth="1"/>
    <col min="44" max="16384" width="9" style="73"/>
  </cols>
  <sheetData>
    <row r="1" spans="1:43" ht="18.600000000000001" thickBot="1">
      <c r="B1" s="75" t="s">
        <v>0</v>
      </c>
      <c r="C1" s="75" t="s">
        <v>1</v>
      </c>
      <c r="D1" s="75" t="s">
        <v>2</v>
      </c>
      <c r="E1" s="75" t="s">
        <v>3</v>
      </c>
      <c r="F1" s="75" t="s">
        <v>4</v>
      </c>
      <c r="G1" s="75" t="s">
        <v>5</v>
      </c>
      <c r="H1" s="76" t="s">
        <v>6</v>
      </c>
      <c r="I1" s="74" t="s">
        <v>0</v>
      </c>
      <c r="J1" s="75" t="s">
        <v>1</v>
      </c>
      <c r="K1" s="75" t="s">
        <v>2</v>
      </c>
      <c r="L1" s="75" t="s">
        <v>3</v>
      </c>
      <c r="M1" s="75" t="s">
        <v>4</v>
      </c>
      <c r="N1" s="75" t="s">
        <v>5</v>
      </c>
      <c r="O1" s="75" t="s">
        <v>6</v>
      </c>
      <c r="P1" s="74" t="s">
        <v>0</v>
      </c>
      <c r="Q1" s="75" t="s">
        <v>1</v>
      </c>
      <c r="R1" s="75" t="s">
        <v>2</v>
      </c>
      <c r="S1" s="75" t="s">
        <v>3</v>
      </c>
      <c r="T1" s="75" t="s">
        <v>4</v>
      </c>
      <c r="U1" s="75" t="s">
        <v>5</v>
      </c>
      <c r="V1" s="75" t="s">
        <v>6</v>
      </c>
      <c r="W1" s="74" t="s">
        <v>0</v>
      </c>
      <c r="X1" s="75" t="s">
        <v>1</v>
      </c>
      <c r="Y1" s="75" t="s">
        <v>2</v>
      </c>
      <c r="Z1" s="75" t="s">
        <v>3</v>
      </c>
      <c r="AA1" s="75" t="s">
        <v>4</v>
      </c>
      <c r="AB1" s="75" t="s">
        <v>5</v>
      </c>
      <c r="AC1" s="75" t="s">
        <v>6</v>
      </c>
      <c r="AD1" s="74" t="s">
        <v>0</v>
      </c>
      <c r="AE1" s="75" t="s">
        <v>1</v>
      </c>
      <c r="AF1" s="75" t="s">
        <v>2</v>
      </c>
      <c r="AG1" s="75" t="s">
        <v>3</v>
      </c>
      <c r="AH1" s="75" t="s">
        <v>4</v>
      </c>
      <c r="AI1" s="75" t="s">
        <v>5</v>
      </c>
      <c r="AJ1" s="75" t="s">
        <v>6</v>
      </c>
      <c r="AK1" s="74" t="s">
        <v>0</v>
      </c>
      <c r="AL1" s="75" t="s">
        <v>1</v>
      </c>
      <c r="AM1" s="75" t="s">
        <v>2</v>
      </c>
      <c r="AN1" s="75" t="s">
        <v>3</v>
      </c>
      <c r="AO1" s="75" t="s">
        <v>4</v>
      </c>
      <c r="AP1" s="75" t="s">
        <v>5</v>
      </c>
      <c r="AQ1" s="75" t="s">
        <v>6</v>
      </c>
    </row>
    <row r="2" spans="1:43">
      <c r="A2" s="35" t="s">
        <v>78</v>
      </c>
      <c r="B2" s="77" t="str">
        <f>""</f>
        <v/>
      </c>
      <c r="C2" s="77" t="str">
        <f>""</f>
        <v/>
      </c>
      <c r="D2" s="77" t="str">
        <f>""</f>
        <v/>
      </c>
      <c r="E2" s="77">
        <v>44531</v>
      </c>
      <c r="F2" s="77">
        <f>E2+1</f>
        <v>44532</v>
      </c>
      <c r="G2" s="77">
        <f t="shared" ref="G2:AI2" si="0">F2+1</f>
        <v>44533</v>
      </c>
      <c r="H2" s="78">
        <f t="shared" si="0"/>
        <v>44534</v>
      </c>
      <c r="I2" s="79">
        <f t="shared" si="0"/>
        <v>44535</v>
      </c>
      <c r="J2" s="77">
        <f t="shared" si="0"/>
        <v>44536</v>
      </c>
      <c r="K2" s="77">
        <f t="shared" si="0"/>
        <v>44537</v>
      </c>
      <c r="L2" s="77">
        <f t="shared" si="0"/>
        <v>44538</v>
      </c>
      <c r="M2" s="77">
        <f t="shared" si="0"/>
        <v>44539</v>
      </c>
      <c r="N2" s="77">
        <f t="shared" si="0"/>
        <v>44540</v>
      </c>
      <c r="O2" s="77">
        <f t="shared" si="0"/>
        <v>44541</v>
      </c>
      <c r="P2" s="79">
        <f t="shared" si="0"/>
        <v>44542</v>
      </c>
      <c r="Q2" s="77">
        <f t="shared" si="0"/>
        <v>44543</v>
      </c>
      <c r="R2" s="77">
        <f t="shared" si="0"/>
        <v>44544</v>
      </c>
      <c r="S2" s="77">
        <f t="shared" si="0"/>
        <v>44545</v>
      </c>
      <c r="T2" s="77">
        <f t="shared" si="0"/>
        <v>44546</v>
      </c>
      <c r="U2" s="77">
        <f t="shared" si="0"/>
        <v>44547</v>
      </c>
      <c r="V2" s="77">
        <f t="shared" si="0"/>
        <v>44548</v>
      </c>
      <c r="W2" s="79">
        <f t="shared" si="0"/>
        <v>44549</v>
      </c>
      <c r="X2" s="77">
        <f t="shared" si="0"/>
        <v>44550</v>
      </c>
      <c r="Y2" s="77">
        <f t="shared" si="0"/>
        <v>44551</v>
      </c>
      <c r="Z2" s="77">
        <f t="shared" si="0"/>
        <v>44552</v>
      </c>
      <c r="AA2" s="77">
        <f t="shared" si="0"/>
        <v>44553</v>
      </c>
      <c r="AB2" s="77">
        <f t="shared" si="0"/>
        <v>44554</v>
      </c>
      <c r="AC2" s="77">
        <f t="shared" si="0"/>
        <v>44555</v>
      </c>
      <c r="AD2" s="79">
        <f t="shared" si="0"/>
        <v>44556</v>
      </c>
      <c r="AE2" s="77">
        <f t="shared" si="0"/>
        <v>44557</v>
      </c>
      <c r="AF2" s="77">
        <f t="shared" si="0"/>
        <v>44558</v>
      </c>
      <c r="AG2" s="77">
        <f t="shared" si="0"/>
        <v>44559</v>
      </c>
      <c r="AH2" s="77">
        <f t="shared" si="0"/>
        <v>44560</v>
      </c>
      <c r="AI2" s="77">
        <f t="shared" si="0"/>
        <v>44561</v>
      </c>
      <c r="AJ2" s="77" t="str">
        <f>""</f>
        <v/>
      </c>
      <c r="AK2" s="79" t="str">
        <f>""</f>
        <v/>
      </c>
      <c r="AL2" s="77" t="str">
        <f>""</f>
        <v/>
      </c>
      <c r="AM2" s="77" t="str">
        <f>""</f>
        <v/>
      </c>
      <c r="AN2" s="77" t="str">
        <f>""</f>
        <v/>
      </c>
      <c r="AO2" s="77" t="str">
        <f>""</f>
        <v/>
      </c>
      <c r="AP2" s="77" t="str">
        <f>""</f>
        <v/>
      </c>
      <c r="AQ2" s="77" t="str">
        <f>""</f>
        <v/>
      </c>
    </row>
    <row r="3" spans="1:43">
      <c r="A3" s="35" t="s">
        <v>69</v>
      </c>
      <c r="B3" s="77" t="str">
        <f>""</f>
        <v/>
      </c>
      <c r="C3" s="77" t="str">
        <f>""</f>
        <v/>
      </c>
      <c r="D3" s="77" t="str">
        <f>""</f>
        <v/>
      </c>
      <c r="E3" s="77" t="str">
        <f>""</f>
        <v/>
      </c>
      <c r="F3" s="77" t="str">
        <f>""</f>
        <v/>
      </c>
      <c r="G3" s="77" t="str">
        <f>""</f>
        <v/>
      </c>
      <c r="H3" s="78">
        <v>44562</v>
      </c>
      <c r="I3" s="79">
        <f t="shared" ref="I3:AI3" si="1">H3+1</f>
        <v>44563</v>
      </c>
      <c r="J3" s="77">
        <f t="shared" si="1"/>
        <v>44564</v>
      </c>
      <c r="K3" s="77">
        <f t="shared" si="1"/>
        <v>44565</v>
      </c>
      <c r="L3" s="77">
        <f t="shared" si="1"/>
        <v>44566</v>
      </c>
      <c r="M3" s="77">
        <f t="shared" si="1"/>
        <v>44567</v>
      </c>
      <c r="N3" s="77">
        <f t="shared" si="1"/>
        <v>44568</v>
      </c>
      <c r="O3" s="77">
        <f t="shared" si="1"/>
        <v>44569</v>
      </c>
      <c r="P3" s="79">
        <f t="shared" si="1"/>
        <v>44570</v>
      </c>
      <c r="Q3" s="77">
        <f t="shared" si="1"/>
        <v>44571</v>
      </c>
      <c r="R3" s="77">
        <f t="shared" si="1"/>
        <v>44572</v>
      </c>
      <c r="S3" s="77">
        <f t="shared" si="1"/>
        <v>44573</v>
      </c>
      <c r="T3" s="77">
        <f t="shared" si="1"/>
        <v>44574</v>
      </c>
      <c r="U3" s="77">
        <f t="shared" si="1"/>
        <v>44575</v>
      </c>
      <c r="V3" s="77">
        <f t="shared" si="1"/>
        <v>44576</v>
      </c>
      <c r="W3" s="79">
        <f t="shared" si="1"/>
        <v>44577</v>
      </c>
      <c r="X3" s="77">
        <f t="shared" si="1"/>
        <v>44578</v>
      </c>
      <c r="Y3" s="77">
        <f t="shared" si="1"/>
        <v>44579</v>
      </c>
      <c r="Z3" s="77">
        <f t="shared" si="1"/>
        <v>44580</v>
      </c>
      <c r="AA3" s="77">
        <f t="shared" si="1"/>
        <v>44581</v>
      </c>
      <c r="AB3" s="77">
        <f t="shared" si="1"/>
        <v>44582</v>
      </c>
      <c r="AC3" s="77">
        <f t="shared" si="1"/>
        <v>44583</v>
      </c>
      <c r="AD3" s="79">
        <f t="shared" si="1"/>
        <v>44584</v>
      </c>
      <c r="AE3" s="77">
        <f t="shared" si="1"/>
        <v>44585</v>
      </c>
      <c r="AF3" s="77">
        <f t="shared" si="1"/>
        <v>44586</v>
      </c>
      <c r="AG3" s="77">
        <f t="shared" si="1"/>
        <v>44587</v>
      </c>
      <c r="AH3" s="77">
        <f t="shared" si="1"/>
        <v>44588</v>
      </c>
      <c r="AI3" s="77">
        <f t="shared" si="1"/>
        <v>44589</v>
      </c>
      <c r="AJ3" s="77">
        <f t="shared" ref="AJ3:AL3" si="2">AI3+1</f>
        <v>44590</v>
      </c>
      <c r="AK3" s="79">
        <f t="shared" si="2"/>
        <v>44591</v>
      </c>
      <c r="AL3" s="77">
        <f t="shared" si="2"/>
        <v>44592</v>
      </c>
      <c r="AM3" s="77" t="str">
        <f>""</f>
        <v/>
      </c>
      <c r="AN3" s="77" t="str">
        <f>""</f>
        <v/>
      </c>
      <c r="AO3" s="77" t="str">
        <f>""</f>
        <v/>
      </c>
      <c r="AP3" s="77" t="str">
        <f>""</f>
        <v/>
      </c>
      <c r="AQ3" s="77" t="str">
        <f>""</f>
        <v/>
      </c>
    </row>
    <row r="4" spans="1:43">
      <c r="A4" s="35" t="s">
        <v>70</v>
      </c>
      <c r="B4" s="77" t="str">
        <f>""</f>
        <v/>
      </c>
      <c r="C4" s="77" t="str">
        <f>""</f>
        <v/>
      </c>
      <c r="D4" s="77">
        <v>44593</v>
      </c>
      <c r="E4" s="77">
        <v>44594</v>
      </c>
      <c r="F4" s="77">
        <v>44595</v>
      </c>
      <c r="G4" s="77">
        <v>44596</v>
      </c>
      <c r="H4" s="78">
        <v>44597</v>
      </c>
      <c r="I4" s="79">
        <f t="shared" ref="I4:AE4" si="3">H4+1</f>
        <v>44598</v>
      </c>
      <c r="J4" s="77">
        <f t="shared" si="3"/>
        <v>44599</v>
      </c>
      <c r="K4" s="77">
        <f t="shared" si="3"/>
        <v>44600</v>
      </c>
      <c r="L4" s="77">
        <f t="shared" si="3"/>
        <v>44601</v>
      </c>
      <c r="M4" s="77">
        <f t="shared" si="3"/>
        <v>44602</v>
      </c>
      <c r="N4" s="77">
        <f t="shared" si="3"/>
        <v>44603</v>
      </c>
      <c r="O4" s="77">
        <f t="shared" si="3"/>
        <v>44604</v>
      </c>
      <c r="P4" s="79">
        <f t="shared" si="3"/>
        <v>44605</v>
      </c>
      <c r="Q4" s="77">
        <f t="shared" si="3"/>
        <v>44606</v>
      </c>
      <c r="R4" s="77">
        <f t="shared" si="3"/>
        <v>44607</v>
      </c>
      <c r="S4" s="77">
        <f t="shared" si="3"/>
        <v>44608</v>
      </c>
      <c r="T4" s="77">
        <f t="shared" si="3"/>
        <v>44609</v>
      </c>
      <c r="U4" s="77">
        <f t="shared" si="3"/>
        <v>44610</v>
      </c>
      <c r="V4" s="77">
        <f t="shared" si="3"/>
        <v>44611</v>
      </c>
      <c r="W4" s="79">
        <f t="shared" si="3"/>
        <v>44612</v>
      </c>
      <c r="X4" s="77">
        <f t="shared" si="3"/>
        <v>44613</v>
      </c>
      <c r="Y4" s="77">
        <f t="shared" si="3"/>
        <v>44614</v>
      </c>
      <c r="Z4" s="77">
        <f t="shared" si="3"/>
        <v>44615</v>
      </c>
      <c r="AA4" s="77">
        <f t="shared" si="3"/>
        <v>44616</v>
      </c>
      <c r="AB4" s="77">
        <f t="shared" si="3"/>
        <v>44617</v>
      </c>
      <c r="AC4" s="77">
        <f t="shared" si="3"/>
        <v>44618</v>
      </c>
      <c r="AD4" s="79">
        <f t="shared" si="3"/>
        <v>44619</v>
      </c>
      <c r="AE4" s="77">
        <f t="shared" si="3"/>
        <v>44620</v>
      </c>
      <c r="AF4" s="77" t="str">
        <f>""</f>
        <v/>
      </c>
      <c r="AG4" s="77" t="str">
        <f>""</f>
        <v/>
      </c>
      <c r="AH4" s="77" t="str">
        <f>""</f>
        <v/>
      </c>
      <c r="AI4" s="77" t="str">
        <f>""</f>
        <v/>
      </c>
      <c r="AJ4" s="77" t="str">
        <f>""</f>
        <v/>
      </c>
      <c r="AK4" s="79" t="str">
        <f>""</f>
        <v/>
      </c>
      <c r="AL4" s="77" t="str">
        <f>""</f>
        <v/>
      </c>
      <c r="AM4" s="77" t="str">
        <f>""</f>
        <v/>
      </c>
      <c r="AN4" s="77" t="str">
        <f>""</f>
        <v/>
      </c>
      <c r="AO4" s="77" t="str">
        <f>""</f>
        <v/>
      </c>
      <c r="AP4" s="77" t="str">
        <f>""</f>
        <v/>
      </c>
      <c r="AQ4" s="77" t="str">
        <f>""</f>
        <v/>
      </c>
    </row>
    <row r="5" spans="1:43">
      <c r="A5" s="35" t="s">
        <v>71</v>
      </c>
      <c r="B5" s="77" t="str">
        <f>""</f>
        <v/>
      </c>
      <c r="C5" s="77" t="str">
        <f>""</f>
        <v/>
      </c>
      <c r="D5" s="77">
        <v>44621</v>
      </c>
      <c r="E5" s="77">
        <v>44622</v>
      </c>
      <c r="F5" s="77">
        <v>44623</v>
      </c>
      <c r="G5" s="77">
        <v>44624</v>
      </c>
      <c r="H5" s="78">
        <v>44625</v>
      </c>
      <c r="I5" s="79">
        <f t="shared" ref="I5:AH5" si="4">H5+1</f>
        <v>44626</v>
      </c>
      <c r="J5" s="77">
        <f t="shared" si="4"/>
        <v>44627</v>
      </c>
      <c r="K5" s="77">
        <f t="shared" si="4"/>
        <v>44628</v>
      </c>
      <c r="L5" s="77">
        <f t="shared" si="4"/>
        <v>44629</v>
      </c>
      <c r="M5" s="77">
        <f t="shared" si="4"/>
        <v>44630</v>
      </c>
      <c r="N5" s="77">
        <f t="shared" si="4"/>
        <v>44631</v>
      </c>
      <c r="O5" s="77">
        <f t="shared" si="4"/>
        <v>44632</v>
      </c>
      <c r="P5" s="79">
        <f t="shared" si="4"/>
        <v>44633</v>
      </c>
      <c r="Q5" s="77">
        <f t="shared" si="4"/>
        <v>44634</v>
      </c>
      <c r="R5" s="77">
        <f t="shared" si="4"/>
        <v>44635</v>
      </c>
      <c r="S5" s="77">
        <f t="shared" si="4"/>
        <v>44636</v>
      </c>
      <c r="T5" s="77">
        <f t="shared" si="4"/>
        <v>44637</v>
      </c>
      <c r="U5" s="77">
        <f t="shared" si="4"/>
        <v>44638</v>
      </c>
      <c r="V5" s="77">
        <f t="shared" si="4"/>
        <v>44639</v>
      </c>
      <c r="W5" s="79">
        <f t="shared" si="4"/>
        <v>44640</v>
      </c>
      <c r="X5" s="77">
        <f t="shared" si="4"/>
        <v>44641</v>
      </c>
      <c r="Y5" s="77">
        <f t="shared" si="4"/>
        <v>44642</v>
      </c>
      <c r="Z5" s="77">
        <f t="shared" si="4"/>
        <v>44643</v>
      </c>
      <c r="AA5" s="77">
        <f t="shared" si="4"/>
        <v>44644</v>
      </c>
      <c r="AB5" s="77">
        <f t="shared" si="4"/>
        <v>44645</v>
      </c>
      <c r="AC5" s="77">
        <f t="shared" si="4"/>
        <v>44646</v>
      </c>
      <c r="AD5" s="79">
        <f t="shared" si="4"/>
        <v>44647</v>
      </c>
      <c r="AE5" s="77">
        <f t="shared" si="4"/>
        <v>44648</v>
      </c>
      <c r="AF5" s="77">
        <f t="shared" si="4"/>
        <v>44649</v>
      </c>
      <c r="AG5" s="77">
        <f t="shared" si="4"/>
        <v>44650</v>
      </c>
      <c r="AH5" s="77">
        <f t="shared" si="4"/>
        <v>44651</v>
      </c>
      <c r="AI5" s="77" t="str">
        <f>""</f>
        <v/>
      </c>
      <c r="AJ5" s="77" t="str">
        <f>""</f>
        <v/>
      </c>
      <c r="AK5" s="79" t="str">
        <f>""</f>
        <v/>
      </c>
      <c r="AL5" s="77" t="str">
        <f>""</f>
        <v/>
      </c>
      <c r="AM5" s="77" t="str">
        <f>""</f>
        <v/>
      </c>
      <c r="AN5" s="77" t="str">
        <f>""</f>
        <v/>
      </c>
      <c r="AO5" s="77" t="str">
        <f>""</f>
        <v/>
      </c>
      <c r="AP5" s="77" t="str">
        <f>""</f>
        <v/>
      </c>
      <c r="AQ5" s="77" t="str">
        <f>""</f>
        <v/>
      </c>
    </row>
    <row r="6" spans="1:43">
      <c r="A6" s="35" t="s">
        <v>72</v>
      </c>
      <c r="B6" s="77" t="str">
        <f>""</f>
        <v/>
      </c>
      <c r="C6" s="77" t="str">
        <f>""</f>
        <v/>
      </c>
      <c r="D6" s="77" t="str">
        <f>""</f>
        <v/>
      </c>
      <c r="E6" s="77" t="str">
        <f>""</f>
        <v/>
      </c>
      <c r="F6" s="77" t="str">
        <f>""</f>
        <v/>
      </c>
      <c r="G6" s="77">
        <v>44652</v>
      </c>
      <c r="H6" s="78">
        <v>44653</v>
      </c>
      <c r="I6" s="79">
        <f t="shared" ref="I6:AJ6" si="5">H6+1</f>
        <v>44654</v>
      </c>
      <c r="J6" s="77">
        <f t="shared" si="5"/>
        <v>44655</v>
      </c>
      <c r="K6" s="77">
        <f t="shared" si="5"/>
        <v>44656</v>
      </c>
      <c r="L6" s="77">
        <f t="shared" si="5"/>
        <v>44657</v>
      </c>
      <c r="M6" s="77">
        <f t="shared" si="5"/>
        <v>44658</v>
      </c>
      <c r="N6" s="77">
        <f t="shared" si="5"/>
        <v>44659</v>
      </c>
      <c r="O6" s="77">
        <f t="shared" si="5"/>
        <v>44660</v>
      </c>
      <c r="P6" s="79">
        <f t="shared" si="5"/>
        <v>44661</v>
      </c>
      <c r="Q6" s="77">
        <f t="shared" si="5"/>
        <v>44662</v>
      </c>
      <c r="R6" s="77">
        <f t="shared" si="5"/>
        <v>44663</v>
      </c>
      <c r="S6" s="77">
        <f t="shared" si="5"/>
        <v>44664</v>
      </c>
      <c r="T6" s="77">
        <f t="shared" si="5"/>
        <v>44665</v>
      </c>
      <c r="U6" s="77">
        <f t="shared" si="5"/>
        <v>44666</v>
      </c>
      <c r="V6" s="77">
        <f t="shared" si="5"/>
        <v>44667</v>
      </c>
      <c r="W6" s="79">
        <f t="shared" si="5"/>
        <v>44668</v>
      </c>
      <c r="X6" s="77">
        <f t="shared" si="5"/>
        <v>44669</v>
      </c>
      <c r="Y6" s="77">
        <f t="shared" si="5"/>
        <v>44670</v>
      </c>
      <c r="Z6" s="77">
        <f t="shared" si="5"/>
        <v>44671</v>
      </c>
      <c r="AA6" s="77">
        <f t="shared" si="5"/>
        <v>44672</v>
      </c>
      <c r="AB6" s="77">
        <f t="shared" si="5"/>
        <v>44673</v>
      </c>
      <c r="AC6" s="77">
        <f t="shared" si="5"/>
        <v>44674</v>
      </c>
      <c r="AD6" s="79">
        <f t="shared" si="5"/>
        <v>44675</v>
      </c>
      <c r="AE6" s="77">
        <f t="shared" si="5"/>
        <v>44676</v>
      </c>
      <c r="AF6" s="77">
        <f t="shared" si="5"/>
        <v>44677</v>
      </c>
      <c r="AG6" s="77">
        <f t="shared" si="5"/>
        <v>44678</v>
      </c>
      <c r="AH6" s="77">
        <f t="shared" si="5"/>
        <v>44679</v>
      </c>
      <c r="AI6" s="77">
        <f t="shared" si="5"/>
        <v>44680</v>
      </c>
      <c r="AJ6" s="77">
        <f t="shared" si="5"/>
        <v>44681</v>
      </c>
      <c r="AK6" s="79" t="str">
        <f>""</f>
        <v/>
      </c>
      <c r="AL6" s="77" t="str">
        <f>""</f>
        <v/>
      </c>
      <c r="AM6" s="77" t="str">
        <f>""</f>
        <v/>
      </c>
      <c r="AN6" s="77" t="str">
        <f>""</f>
        <v/>
      </c>
      <c r="AO6" s="77" t="str">
        <f>""</f>
        <v/>
      </c>
      <c r="AP6" s="77" t="str">
        <f>""</f>
        <v/>
      </c>
      <c r="AQ6" s="77" t="str">
        <f>""</f>
        <v/>
      </c>
    </row>
    <row r="7" spans="1:43">
      <c r="A7" s="35" t="s">
        <v>73</v>
      </c>
      <c r="B7" s="77">
        <v>44682</v>
      </c>
      <c r="C7" s="77">
        <v>44683</v>
      </c>
      <c r="D7" s="77">
        <v>44684</v>
      </c>
      <c r="E7" s="77">
        <v>44685</v>
      </c>
      <c r="F7" s="77">
        <v>44686</v>
      </c>
      <c r="G7" s="77">
        <v>44687</v>
      </c>
      <c r="H7" s="78">
        <v>44688</v>
      </c>
      <c r="I7" s="79">
        <f t="shared" ref="I7:AF7" si="6">H7+1</f>
        <v>44689</v>
      </c>
      <c r="J7" s="77">
        <f t="shared" si="6"/>
        <v>44690</v>
      </c>
      <c r="K7" s="77">
        <f t="shared" si="6"/>
        <v>44691</v>
      </c>
      <c r="L7" s="77">
        <f t="shared" si="6"/>
        <v>44692</v>
      </c>
      <c r="M7" s="77">
        <f t="shared" si="6"/>
        <v>44693</v>
      </c>
      <c r="N7" s="77">
        <f t="shared" si="6"/>
        <v>44694</v>
      </c>
      <c r="O7" s="77">
        <f t="shared" si="6"/>
        <v>44695</v>
      </c>
      <c r="P7" s="79">
        <f t="shared" si="6"/>
        <v>44696</v>
      </c>
      <c r="Q7" s="77">
        <f t="shared" si="6"/>
        <v>44697</v>
      </c>
      <c r="R7" s="77">
        <f t="shared" si="6"/>
        <v>44698</v>
      </c>
      <c r="S7" s="77">
        <f t="shared" si="6"/>
        <v>44699</v>
      </c>
      <c r="T7" s="77">
        <f t="shared" si="6"/>
        <v>44700</v>
      </c>
      <c r="U7" s="77">
        <f t="shared" si="6"/>
        <v>44701</v>
      </c>
      <c r="V7" s="77">
        <f t="shared" si="6"/>
        <v>44702</v>
      </c>
      <c r="W7" s="79">
        <f t="shared" si="6"/>
        <v>44703</v>
      </c>
      <c r="X7" s="77">
        <f t="shared" si="6"/>
        <v>44704</v>
      </c>
      <c r="Y7" s="77">
        <f t="shared" si="6"/>
        <v>44705</v>
      </c>
      <c r="Z7" s="77">
        <f t="shared" si="6"/>
        <v>44706</v>
      </c>
      <c r="AA7" s="77">
        <f t="shared" si="6"/>
        <v>44707</v>
      </c>
      <c r="AB7" s="77">
        <f t="shared" si="6"/>
        <v>44708</v>
      </c>
      <c r="AC7" s="77">
        <f t="shared" si="6"/>
        <v>44709</v>
      </c>
      <c r="AD7" s="79">
        <f t="shared" si="6"/>
        <v>44710</v>
      </c>
      <c r="AE7" s="77">
        <f t="shared" si="6"/>
        <v>44711</v>
      </c>
      <c r="AF7" s="77">
        <f t="shared" si="6"/>
        <v>44712</v>
      </c>
      <c r="AG7" s="77" t="str">
        <f>""</f>
        <v/>
      </c>
      <c r="AH7" s="77" t="str">
        <f>""</f>
        <v/>
      </c>
      <c r="AI7" s="77" t="str">
        <f>""</f>
        <v/>
      </c>
      <c r="AJ7" s="77" t="str">
        <f>""</f>
        <v/>
      </c>
      <c r="AK7" s="79" t="str">
        <f>""</f>
        <v/>
      </c>
      <c r="AL7" s="77" t="str">
        <f>""</f>
        <v/>
      </c>
      <c r="AM7" s="77" t="str">
        <f>""</f>
        <v/>
      </c>
      <c r="AN7" s="77" t="str">
        <f>""</f>
        <v/>
      </c>
      <c r="AO7" s="77" t="str">
        <f>""</f>
        <v/>
      </c>
      <c r="AP7" s="77" t="str">
        <f>""</f>
        <v/>
      </c>
      <c r="AQ7" s="77" t="str">
        <f>""</f>
        <v/>
      </c>
    </row>
    <row r="8" spans="1:43">
      <c r="A8" s="35" t="s">
        <v>74</v>
      </c>
      <c r="B8" s="77" t="str">
        <f>""</f>
        <v/>
      </c>
      <c r="C8" s="77" t="str">
        <f>""</f>
        <v/>
      </c>
      <c r="D8" s="77" t="str">
        <f>""</f>
        <v/>
      </c>
      <c r="E8" s="77">
        <v>44713</v>
      </c>
      <c r="F8" s="77">
        <v>44714</v>
      </c>
      <c r="G8" s="77">
        <v>44715</v>
      </c>
      <c r="H8" s="78">
        <v>44716</v>
      </c>
      <c r="I8" s="79">
        <f t="shared" ref="I8:AH8" si="7">H8+1</f>
        <v>44717</v>
      </c>
      <c r="J8" s="77">
        <f t="shared" si="7"/>
        <v>44718</v>
      </c>
      <c r="K8" s="77">
        <f t="shared" si="7"/>
        <v>44719</v>
      </c>
      <c r="L8" s="77">
        <f t="shared" si="7"/>
        <v>44720</v>
      </c>
      <c r="M8" s="77">
        <f t="shared" si="7"/>
        <v>44721</v>
      </c>
      <c r="N8" s="77">
        <f t="shared" si="7"/>
        <v>44722</v>
      </c>
      <c r="O8" s="77">
        <f t="shared" si="7"/>
        <v>44723</v>
      </c>
      <c r="P8" s="79">
        <f t="shared" si="7"/>
        <v>44724</v>
      </c>
      <c r="Q8" s="77">
        <f t="shared" si="7"/>
        <v>44725</v>
      </c>
      <c r="R8" s="77">
        <f t="shared" si="7"/>
        <v>44726</v>
      </c>
      <c r="S8" s="77">
        <f t="shared" si="7"/>
        <v>44727</v>
      </c>
      <c r="T8" s="77">
        <f t="shared" si="7"/>
        <v>44728</v>
      </c>
      <c r="U8" s="77">
        <f t="shared" si="7"/>
        <v>44729</v>
      </c>
      <c r="V8" s="77">
        <f t="shared" si="7"/>
        <v>44730</v>
      </c>
      <c r="W8" s="79">
        <f t="shared" si="7"/>
        <v>44731</v>
      </c>
      <c r="X8" s="77">
        <f t="shared" si="7"/>
        <v>44732</v>
      </c>
      <c r="Y8" s="77">
        <f t="shared" si="7"/>
        <v>44733</v>
      </c>
      <c r="Z8" s="77">
        <f t="shared" si="7"/>
        <v>44734</v>
      </c>
      <c r="AA8" s="77">
        <f t="shared" si="7"/>
        <v>44735</v>
      </c>
      <c r="AB8" s="77">
        <f t="shared" si="7"/>
        <v>44736</v>
      </c>
      <c r="AC8" s="77">
        <f t="shared" si="7"/>
        <v>44737</v>
      </c>
      <c r="AD8" s="79">
        <f t="shared" si="7"/>
        <v>44738</v>
      </c>
      <c r="AE8" s="77">
        <f t="shared" si="7"/>
        <v>44739</v>
      </c>
      <c r="AF8" s="77">
        <f t="shared" si="7"/>
        <v>44740</v>
      </c>
      <c r="AG8" s="77">
        <f t="shared" si="7"/>
        <v>44741</v>
      </c>
      <c r="AH8" s="77">
        <f t="shared" si="7"/>
        <v>44742</v>
      </c>
      <c r="AI8" s="77" t="str">
        <f>""</f>
        <v/>
      </c>
      <c r="AJ8" s="77" t="str">
        <f>""</f>
        <v/>
      </c>
      <c r="AK8" s="79" t="str">
        <f>""</f>
        <v/>
      </c>
      <c r="AL8" s="77" t="str">
        <f>""</f>
        <v/>
      </c>
      <c r="AM8" s="77" t="str">
        <f>""</f>
        <v/>
      </c>
      <c r="AN8" s="77" t="str">
        <f>""</f>
        <v/>
      </c>
      <c r="AO8" s="77" t="str">
        <f>""</f>
        <v/>
      </c>
      <c r="AP8" s="77" t="str">
        <f>""</f>
        <v/>
      </c>
      <c r="AQ8" s="77" t="str">
        <f>""</f>
        <v/>
      </c>
    </row>
    <row r="9" spans="1:43">
      <c r="A9" s="35" t="s">
        <v>75</v>
      </c>
      <c r="B9" s="77" t="str">
        <f>""</f>
        <v/>
      </c>
      <c r="C9" s="77" t="str">
        <f>""</f>
        <v/>
      </c>
      <c r="D9" s="77" t="str">
        <f>""</f>
        <v/>
      </c>
      <c r="E9" s="77" t="str">
        <f>""</f>
        <v/>
      </c>
      <c r="F9" s="77" t="str">
        <f>""</f>
        <v/>
      </c>
      <c r="G9" s="77">
        <v>44743</v>
      </c>
      <c r="H9" s="78">
        <v>44744</v>
      </c>
      <c r="I9" s="79">
        <f t="shared" ref="I9:AK9" si="8">H9+1</f>
        <v>44745</v>
      </c>
      <c r="J9" s="77">
        <f t="shared" si="8"/>
        <v>44746</v>
      </c>
      <c r="K9" s="77">
        <f t="shared" si="8"/>
        <v>44747</v>
      </c>
      <c r="L9" s="77">
        <f t="shared" si="8"/>
        <v>44748</v>
      </c>
      <c r="M9" s="77">
        <f t="shared" si="8"/>
        <v>44749</v>
      </c>
      <c r="N9" s="77">
        <f t="shared" si="8"/>
        <v>44750</v>
      </c>
      <c r="O9" s="77">
        <f t="shared" si="8"/>
        <v>44751</v>
      </c>
      <c r="P9" s="79">
        <f t="shared" si="8"/>
        <v>44752</v>
      </c>
      <c r="Q9" s="77">
        <f t="shared" si="8"/>
        <v>44753</v>
      </c>
      <c r="R9" s="77">
        <f t="shared" si="8"/>
        <v>44754</v>
      </c>
      <c r="S9" s="77">
        <f t="shared" si="8"/>
        <v>44755</v>
      </c>
      <c r="T9" s="77">
        <f t="shared" si="8"/>
        <v>44756</v>
      </c>
      <c r="U9" s="77">
        <f t="shared" si="8"/>
        <v>44757</v>
      </c>
      <c r="V9" s="77">
        <f t="shared" si="8"/>
        <v>44758</v>
      </c>
      <c r="W9" s="79">
        <f t="shared" si="8"/>
        <v>44759</v>
      </c>
      <c r="X9" s="77">
        <f t="shared" si="8"/>
        <v>44760</v>
      </c>
      <c r="Y9" s="77">
        <f t="shared" si="8"/>
        <v>44761</v>
      </c>
      <c r="Z9" s="77">
        <f t="shared" si="8"/>
        <v>44762</v>
      </c>
      <c r="AA9" s="77">
        <f t="shared" si="8"/>
        <v>44763</v>
      </c>
      <c r="AB9" s="77">
        <f t="shared" si="8"/>
        <v>44764</v>
      </c>
      <c r="AC9" s="77">
        <f t="shared" si="8"/>
        <v>44765</v>
      </c>
      <c r="AD9" s="79">
        <f t="shared" si="8"/>
        <v>44766</v>
      </c>
      <c r="AE9" s="77">
        <f t="shared" si="8"/>
        <v>44767</v>
      </c>
      <c r="AF9" s="77">
        <f t="shared" si="8"/>
        <v>44768</v>
      </c>
      <c r="AG9" s="77">
        <f t="shared" si="8"/>
        <v>44769</v>
      </c>
      <c r="AH9" s="77">
        <f t="shared" si="8"/>
        <v>44770</v>
      </c>
      <c r="AI9" s="77">
        <f t="shared" si="8"/>
        <v>44771</v>
      </c>
      <c r="AJ9" s="77">
        <f t="shared" si="8"/>
        <v>44772</v>
      </c>
      <c r="AK9" s="79">
        <f t="shared" si="8"/>
        <v>44773</v>
      </c>
      <c r="AL9" s="77" t="str">
        <f>""</f>
        <v/>
      </c>
      <c r="AM9" s="77" t="str">
        <f>""</f>
        <v/>
      </c>
      <c r="AN9" s="77" t="str">
        <f>""</f>
        <v/>
      </c>
      <c r="AO9" s="77" t="str">
        <f>""</f>
        <v/>
      </c>
      <c r="AP9" s="77" t="str">
        <f>""</f>
        <v/>
      </c>
      <c r="AQ9" s="77" t="str">
        <f>""</f>
        <v/>
      </c>
    </row>
    <row r="10" spans="1:43">
      <c r="A10" s="35" t="s">
        <v>76</v>
      </c>
      <c r="B10" s="77" t="str">
        <f>""</f>
        <v/>
      </c>
      <c r="C10" s="77">
        <v>44774</v>
      </c>
      <c r="D10" s="77">
        <v>44775</v>
      </c>
      <c r="E10" s="77">
        <v>44776</v>
      </c>
      <c r="F10" s="77">
        <v>44777</v>
      </c>
      <c r="G10" s="77">
        <v>44778</v>
      </c>
      <c r="H10" s="78">
        <v>44779</v>
      </c>
      <c r="I10" s="79">
        <f t="shared" ref="I10:AG10" si="9">H10+1</f>
        <v>44780</v>
      </c>
      <c r="J10" s="77">
        <f t="shared" si="9"/>
        <v>44781</v>
      </c>
      <c r="K10" s="77">
        <f t="shared" si="9"/>
        <v>44782</v>
      </c>
      <c r="L10" s="77">
        <f t="shared" si="9"/>
        <v>44783</v>
      </c>
      <c r="M10" s="77">
        <f t="shared" si="9"/>
        <v>44784</v>
      </c>
      <c r="N10" s="77">
        <f t="shared" si="9"/>
        <v>44785</v>
      </c>
      <c r="O10" s="77">
        <f t="shared" si="9"/>
        <v>44786</v>
      </c>
      <c r="P10" s="79">
        <f t="shared" si="9"/>
        <v>44787</v>
      </c>
      <c r="Q10" s="77">
        <f t="shared" si="9"/>
        <v>44788</v>
      </c>
      <c r="R10" s="77">
        <f t="shared" si="9"/>
        <v>44789</v>
      </c>
      <c r="S10" s="77">
        <f t="shared" si="9"/>
        <v>44790</v>
      </c>
      <c r="T10" s="77">
        <f t="shared" si="9"/>
        <v>44791</v>
      </c>
      <c r="U10" s="77">
        <f t="shared" si="9"/>
        <v>44792</v>
      </c>
      <c r="V10" s="77">
        <f t="shared" si="9"/>
        <v>44793</v>
      </c>
      <c r="W10" s="79">
        <f t="shared" si="9"/>
        <v>44794</v>
      </c>
      <c r="X10" s="77">
        <f t="shared" si="9"/>
        <v>44795</v>
      </c>
      <c r="Y10" s="77">
        <f t="shared" si="9"/>
        <v>44796</v>
      </c>
      <c r="Z10" s="77">
        <f t="shared" si="9"/>
        <v>44797</v>
      </c>
      <c r="AA10" s="77">
        <f t="shared" si="9"/>
        <v>44798</v>
      </c>
      <c r="AB10" s="77">
        <f t="shared" si="9"/>
        <v>44799</v>
      </c>
      <c r="AC10" s="77">
        <f t="shared" si="9"/>
        <v>44800</v>
      </c>
      <c r="AD10" s="79">
        <f t="shared" si="9"/>
        <v>44801</v>
      </c>
      <c r="AE10" s="77">
        <f t="shared" si="9"/>
        <v>44802</v>
      </c>
      <c r="AF10" s="77">
        <f t="shared" si="9"/>
        <v>44803</v>
      </c>
      <c r="AG10" s="77">
        <f t="shared" si="9"/>
        <v>44804</v>
      </c>
      <c r="AH10" s="77" t="str">
        <f>""</f>
        <v/>
      </c>
      <c r="AI10" s="77" t="str">
        <f>""</f>
        <v/>
      </c>
      <c r="AJ10" s="77" t="str">
        <f>""</f>
        <v/>
      </c>
      <c r="AK10" s="79" t="str">
        <f>""</f>
        <v/>
      </c>
      <c r="AL10" s="77" t="str">
        <f>""</f>
        <v/>
      </c>
      <c r="AM10" s="77" t="str">
        <f>""</f>
        <v/>
      </c>
      <c r="AN10" s="77" t="str">
        <f>""</f>
        <v/>
      </c>
      <c r="AO10" s="77" t="str">
        <f>""</f>
        <v/>
      </c>
      <c r="AP10" s="77" t="str">
        <f>""</f>
        <v/>
      </c>
      <c r="AQ10" s="77" t="str">
        <f>""</f>
        <v/>
      </c>
    </row>
    <row r="11" spans="1:43">
      <c r="A11" s="35" t="s">
        <v>77</v>
      </c>
      <c r="B11" s="77" t="str">
        <f>""</f>
        <v/>
      </c>
      <c r="C11" s="77" t="str">
        <f>""</f>
        <v/>
      </c>
      <c r="D11" s="77" t="str">
        <f>""</f>
        <v/>
      </c>
      <c r="E11" s="77" t="str">
        <f>""</f>
        <v/>
      </c>
      <c r="F11" s="77">
        <v>44805</v>
      </c>
      <c r="G11" s="77">
        <v>44806</v>
      </c>
      <c r="H11" s="78">
        <v>44807</v>
      </c>
      <c r="I11" s="79">
        <f t="shared" ref="I11:AI11" si="10">H11+1</f>
        <v>44808</v>
      </c>
      <c r="J11" s="77">
        <f t="shared" si="10"/>
        <v>44809</v>
      </c>
      <c r="K11" s="77">
        <f t="shared" si="10"/>
        <v>44810</v>
      </c>
      <c r="L11" s="77">
        <f t="shared" si="10"/>
        <v>44811</v>
      </c>
      <c r="M11" s="77">
        <f t="shared" si="10"/>
        <v>44812</v>
      </c>
      <c r="N11" s="77">
        <f t="shared" si="10"/>
        <v>44813</v>
      </c>
      <c r="O11" s="77">
        <f t="shared" si="10"/>
        <v>44814</v>
      </c>
      <c r="P11" s="79">
        <f t="shared" si="10"/>
        <v>44815</v>
      </c>
      <c r="Q11" s="77">
        <f t="shared" si="10"/>
        <v>44816</v>
      </c>
      <c r="R11" s="77">
        <f t="shared" si="10"/>
        <v>44817</v>
      </c>
      <c r="S11" s="77">
        <f t="shared" si="10"/>
        <v>44818</v>
      </c>
      <c r="T11" s="77">
        <f t="shared" si="10"/>
        <v>44819</v>
      </c>
      <c r="U11" s="77">
        <f t="shared" si="10"/>
        <v>44820</v>
      </c>
      <c r="V11" s="77">
        <f t="shared" si="10"/>
        <v>44821</v>
      </c>
      <c r="W11" s="79">
        <f t="shared" si="10"/>
        <v>44822</v>
      </c>
      <c r="X11" s="77">
        <f t="shared" si="10"/>
        <v>44823</v>
      </c>
      <c r="Y11" s="77">
        <f t="shared" si="10"/>
        <v>44824</v>
      </c>
      <c r="Z11" s="77">
        <f t="shared" si="10"/>
        <v>44825</v>
      </c>
      <c r="AA11" s="77">
        <f t="shared" si="10"/>
        <v>44826</v>
      </c>
      <c r="AB11" s="77">
        <f t="shared" si="10"/>
        <v>44827</v>
      </c>
      <c r="AC11" s="77">
        <f t="shared" si="10"/>
        <v>44828</v>
      </c>
      <c r="AD11" s="79">
        <f t="shared" si="10"/>
        <v>44829</v>
      </c>
      <c r="AE11" s="77">
        <f t="shared" si="10"/>
        <v>44830</v>
      </c>
      <c r="AF11" s="77">
        <f t="shared" si="10"/>
        <v>44831</v>
      </c>
      <c r="AG11" s="77">
        <f t="shared" si="10"/>
        <v>44832</v>
      </c>
      <c r="AH11" s="77">
        <f t="shared" si="10"/>
        <v>44833</v>
      </c>
      <c r="AI11" s="77">
        <f t="shared" si="10"/>
        <v>44834</v>
      </c>
      <c r="AJ11" s="77" t="str">
        <f>""</f>
        <v/>
      </c>
      <c r="AK11" s="79" t="str">
        <f>""</f>
        <v/>
      </c>
      <c r="AL11" s="77" t="str">
        <f>""</f>
        <v/>
      </c>
      <c r="AM11" s="77" t="str">
        <f>""</f>
        <v/>
      </c>
      <c r="AN11" s="77" t="str">
        <f>""</f>
        <v/>
      </c>
      <c r="AO11" s="77" t="str">
        <f>""</f>
        <v/>
      </c>
      <c r="AP11" s="77" t="str">
        <f>""</f>
        <v/>
      </c>
      <c r="AQ11" s="77"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2"/>
  <sheetViews>
    <sheetView view="pageBreakPreview" zoomScale="55" zoomScaleNormal="55" zoomScaleSheetLayoutView="55" workbookViewId="0">
      <selection activeCell="E14" sqref="E13:E14"/>
    </sheetView>
  </sheetViews>
  <sheetFormatPr defaultColWidth="9" defaultRowHeight="18"/>
  <cols>
    <col min="1" max="1" width="38.69921875" style="61" customWidth="1"/>
    <col min="2" max="9" width="11.19921875" style="61" customWidth="1"/>
    <col min="10" max="10" width="15" style="61" customWidth="1"/>
    <col min="11" max="11" width="14.09765625" style="61" customWidth="1"/>
    <col min="12" max="12" width="11.3984375" style="61" customWidth="1"/>
    <col min="13" max="13" width="14" style="61" customWidth="1"/>
    <col min="14" max="14" width="20.19921875" style="61" customWidth="1"/>
    <col min="15" max="15" width="10.09765625" style="61" customWidth="1"/>
    <col min="16" max="16384" width="9" style="61"/>
  </cols>
  <sheetData>
    <row r="1" spans="1:15" ht="42" customHeight="1">
      <c r="A1" s="41" t="s">
        <v>32</v>
      </c>
      <c r="B1" s="41"/>
      <c r="C1" s="148" t="s">
        <v>35</v>
      </c>
      <c r="D1" s="149"/>
      <c r="E1" s="149"/>
      <c r="F1" s="149"/>
      <c r="G1" s="149"/>
      <c r="H1" s="149"/>
      <c r="I1" s="149"/>
      <c r="J1" s="149"/>
      <c r="K1" s="73"/>
      <c r="L1" s="73"/>
      <c r="M1" s="73"/>
      <c r="N1" s="73"/>
      <c r="O1" s="72" t="s">
        <v>80</v>
      </c>
    </row>
    <row r="2" spans="1:15" ht="77.25" customHeight="1">
      <c r="A2" s="16" t="s">
        <v>79</v>
      </c>
      <c r="B2" s="16"/>
      <c r="C2" s="16"/>
      <c r="D2" s="16"/>
      <c r="E2" s="16"/>
      <c r="F2" s="16"/>
      <c r="G2" s="16"/>
      <c r="H2" s="16"/>
      <c r="I2" s="16"/>
      <c r="J2" s="16"/>
      <c r="K2" s="16"/>
      <c r="L2" s="16"/>
      <c r="N2" s="71" t="s">
        <v>67</v>
      </c>
    </row>
    <row r="3" spans="1:15" ht="45" customHeight="1">
      <c r="A3" s="16"/>
      <c r="B3" s="16"/>
      <c r="C3" s="16"/>
      <c r="D3" s="16"/>
      <c r="E3" s="16"/>
      <c r="F3" s="16"/>
      <c r="G3" s="16"/>
      <c r="H3" s="16"/>
      <c r="I3" s="16"/>
      <c r="J3" s="16"/>
      <c r="K3" s="16"/>
      <c r="L3" s="16"/>
      <c r="N3" s="17"/>
    </row>
    <row r="4" spans="1:15" ht="45" customHeight="1">
      <c r="A4" s="16" t="s">
        <v>37</v>
      </c>
      <c r="B4" s="16"/>
      <c r="C4" s="16"/>
      <c r="D4" s="16"/>
      <c r="E4" s="16"/>
      <c r="F4" s="16"/>
      <c r="G4" s="16"/>
      <c r="H4" s="16"/>
      <c r="I4" s="16"/>
      <c r="J4" s="16"/>
      <c r="K4" s="16"/>
      <c r="L4" s="16"/>
      <c r="N4" s="17"/>
    </row>
    <row r="5" spans="1:15" ht="45" customHeight="1">
      <c r="A5" s="155" t="s">
        <v>93</v>
      </c>
      <c r="B5" s="155"/>
      <c r="C5" s="155"/>
      <c r="D5" s="155"/>
      <c r="E5" s="155"/>
      <c r="F5" s="155"/>
      <c r="G5" s="155"/>
      <c r="H5" s="155"/>
      <c r="I5" s="16"/>
      <c r="J5" s="16"/>
      <c r="K5" s="16"/>
      <c r="L5" s="16"/>
      <c r="N5" s="17"/>
    </row>
    <row r="6" spans="1:15" ht="42" customHeight="1">
      <c r="A6" s="18"/>
      <c r="B6" s="18"/>
      <c r="C6" s="18"/>
      <c r="D6" s="18"/>
      <c r="E6" s="18"/>
      <c r="F6" s="18"/>
      <c r="G6" s="18"/>
      <c r="H6" s="18"/>
      <c r="I6" s="18"/>
      <c r="J6" s="150" t="s">
        <v>7</v>
      </c>
      <c r="K6" s="152" t="s">
        <v>26</v>
      </c>
      <c r="L6" s="154" t="s">
        <v>8</v>
      </c>
      <c r="M6" s="154"/>
      <c r="N6" s="154"/>
    </row>
    <row r="7" spans="1:15" ht="42" customHeight="1">
      <c r="A7" s="18"/>
      <c r="B7" s="18"/>
      <c r="C7" s="57" t="s">
        <v>0</v>
      </c>
      <c r="D7" s="57" t="s">
        <v>1</v>
      </c>
      <c r="E7" s="57" t="s">
        <v>2</v>
      </c>
      <c r="F7" s="57" t="s">
        <v>3</v>
      </c>
      <c r="G7" s="57" t="s">
        <v>4</v>
      </c>
      <c r="H7" s="57" t="s">
        <v>5</v>
      </c>
      <c r="I7" s="57" t="s">
        <v>6</v>
      </c>
      <c r="J7" s="151"/>
      <c r="K7" s="153"/>
      <c r="L7" s="154"/>
      <c r="M7" s="154"/>
      <c r="N7" s="154"/>
    </row>
    <row r="8" spans="1:15" ht="42" customHeight="1">
      <c r="A8" s="18"/>
      <c r="B8" s="18"/>
      <c r="C8" s="68"/>
      <c r="D8" s="68"/>
      <c r="E8" s="68"/>
      <c r="F8" s="68"/>
      <c r="G8" s="68"/>
      <c r="H8" s="68">
        <v>44652</v>
      </c>
      <c r="I8" s="68">
        <f>H8+1</f>
        <v>44653</v>
      </c>
      <c r="J8" s="55"/>
      <c r="K8" s="55"/>
      <c r="L8" s="127"/>
      <c r="M8" s="127"/>
      <c r="N8" s="127"/>
      <c r="O8" s="7"/>
    </row>
    <row r="9" spans="1:15" ht="42" customHeight="1">
      <c r="A9" s="27" t="s">
        <v>36</v>
      </c>
      <c r="B9" s="44" t="s">
        <v>42</v>
      </c>
      <c r="C9" s="111"/>
      <c r="D9" s="111"/>
      <c r="E9" s="111"/>
      <c r="F9" s="111"/>
      <c r="G9" s="111"/>
      <c r="H9" s="69"/>
      <c r="I9" s="69"/>
      <c r="J9" s="128">
        <f>SUM(H9:I10)</f>
        <v>0</v>
      </c>
      <c r="K9" s="130" t="str">
        <f>IF(J9&lt;100,"100回未満",IF(J9&lt;150,"100回以上","150回以上"))</f>
        <v>100回未満</v>
      </c>
      <c r="L9" s="127"/>
      <c r="M9" s="127"/>
      <c r="N9" s="127"/>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c r="A10" s="27" t="s">
        <v>36</v>
      </c>
      <c r="B10" s="44" t="s">
        <v>43</v>
      </c>
      <c r="C10" s="111"/>
      <c r="D10" s="111"/>
      <c r="E10" s="111"/>
      <c r="F10" s="111"/>
      <c r="G10" s="111"/>
      <c r="H10" s="69"/>
      <c r="I10" s="69"/>
      <c r="J10" s="129"/>
      <c r="K10" s="131"/>
      <c r="L10" s="127"/>
      <c r="M10" s="127"/>
      <c r="N10" s="127"/>
      <c r="O10" s="7"/>
    </row>
    <row r="11" spans="1:15" ht="42" hidden="1" customHeight="1">
      <c r="A11" s="27"/>
      <c r="B11" s="44"/>
      <c r="C11" s="69"/>
      <c r="D11" s="69"/>
      <c r="E11" s="69"/>
      <c r="F11" s="69"/>
      <c r="G11" s="69"/>
      <c r="H11" s="69">
        <f t="shared" ref="H11:I11" si="0">H9+H10</f>
        <v>0</v>
      </c>
      <c r="I11" s="69">
        <f t="shared" si="0"/>
        <v>0</v>
      </c>
      <c r="J11" s="67"/>
      <c r="K11" s="55"/>
      <c r="L11" s="127"/>
      <c r="M11" s="127"/>
      <c r="N11" s="127"/>
      <c r="O11" s="7"/>
    </row>
    <row r="12" spans="1:15" ht="42" customHeight="1">
      <c r="A12" s="19"/>
      <c r="B12" s="19"/>
      <c r="C12" s="68">
        <f>I8+1</f>
        <v>44654</v>
      </c>
      <c r="D12" s="68">
        <f>C12+1</f>
        <v>44655</v>
      </c>
      <c r="E12" s="68">
        <f t="shared" ref="E12:H32" si="1">D12+1</f>
        <v>44656</v>
      </c>
      <c r="F12" s="68">
        <f t="shared" si="1"/>
        <v>44657</v>
      </c>
      <c r="G12" s="68">
        <f t="shared" si="1"/>
        <v>44658</v>
      </c>
      <c r="H12" s="68">
        <f t="shared" si="1"/>
        <v>44659</v>
      </c>
      <c r="I12" s="68">
        <f>H12+1</f>
        <v>44660</v>
      </c>
      <c r="J12" s="55"/>
      <c r="K12" s="55"/>
      <c r="L12" s="127"/>
      <c r="M12" s="127"/>
      <c r="N12" s="127"/>
      <c r="O12" s="7"/>
    </row>
    <row r="13" spans="1:15" ht="42" customHeight="1">
      <c r="A13" s="27" t="s">
        <v>36</v>
      </c>
      <c r="B13" s="44" t="s">
        <v>42</v>
      </c>
      <c r="C13" s="69"/>
      <c r="D13" s="69"/>
      <c r="E13" s="69"/>
      <c r="F13" s="69"/>
      <c r="G13" s="69"/>
      <c r="H13" s="69"/>
      <c r="I13" s="69"/>
      <c r="J13" s="128">
        <f>SUM(C13:I14)</f>
        <v>0</v>
      </c>
      <c r="K13" s="130" t="str">
        <f>IF(J13&lt;100,"100回未満",IF(J13&lt;150,"100回以上","150回以上"))</f>
        <v>100回未満</v>
      </c>
      <c r="L13" s="127"/>
      <c r="M13" s="127"/>
      <c r="N13" s="127"/>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c r="A14" s="27" t="s">
        <v>36</v>
      </c>
      <c r="B14" s="44" t="s">
        <v>43</v>
      </c>
      <c r="C14" s="69"/>
      <c r="D14" s="69"/>
      <c r="E14" s="69"/>
      <c r="F14" s="69"/>
      <c r="G14" s="69"/>
      <c r="H14" s="69"/>
      <c r="I14" s="69"/>
      <c r="J14" s="129"/>
      <c r="K14" s="131"/>
      <c r="L14" s="127"/>
      <c r="M14" s="127"/>
      <c r="N14" s="127"/>
      <c r="O14" s="7"/>
    </row>
    <row r="15" spans="1:15" ht="42" hidden="1" customHeight="1">
      <c r="A15" s="27"/>
      <c r="B15" s="44"/>
      <c r="C15" s="69">
        <f t="shared" ref="C15:I15" si="2">C13+C14</f>
        <v>0</v>
      </c>
      <c r="D15" s="69">
        <f t="shared" si="2"/>
        <v>0</v>
      </c>
      <c r="E15" s="69">
        <f t="shared" si="2"/>
        <v>0</v>
      </c>
      <c r="F15" s="69">
        <f t="shared" si="2"/>
        <v>0</v>
      </c>
      <c r="G15" s="69">
        <f t="shared" si="2"/>
        <v>0</v>
      </c>
      <c r="H15" s="69">
        <f t="shared" si="2"/>
        <v>0</v>
      </c>
      <c r="I15" s="69">
        <f t="shared" si="2"/>
        <v>0</v>
      </c>
      <c r="J15" s="67"/>
      <c r="K15" s="55"/>
      <c r="L15" s="56"/>
      <c r="M15" s="56"/>
      <c r="N15" s="56"/>
      <c r="O15" s="7"/>
    </row>
    <row r="16" spans="1:15" ht="42" customHeight="1">
      <c r="A16" s="19"/>
      <c r="B16" s="19"/>
      <c r="C16" s="68">
        <f>I12+1</f>
        <v>44661</v>
      </c>
      <c r="D16" s="68">
        <f>C16+1</f>
        <v>44662</v>
      </c>
      <c r="E16" s="68">
        <f t="shared" si="1"/>
        <v>44663</v>
      </c>
      <c r="F16" s="68">
        <f t="shared" si="1"/>
        <v>44664</v>
      </c>
      <c r="G16" s="68">
        <f t="shared" si="1"/>
        <v>44665</v>
      </c>
      <c r="H16" s="68">
        <f t="shared" si="1"/>
        <v>44666</v>
      </c>
      <c r="I16" s="68">
        <f>H16+1</f>
        <v>44667</v>
      </c>
      <c r="J16" s="55"/>
      <c r="K16" s="55"/>
      <c r="L16" s="127"/>
      <c r="M16" s="127"/>
      <c r="N16" s="127"/>
      <c r="O16" s="7"/>
    </row>
    <row r="17" spans="1:15" ht="42" customHeight="1">
      <c r="A17" s="27" t="s">
        <v>36</v>
      </c>
      <c r="B17" s="44" t="s">
        <v>42</v>
      </c>
      <c r="C17" s="69"/>
      <c r="D17" s="69"/>
      <c r="E17" s="69"/>
      <c r="F17" s="69"/>
      <c r="G17" s="69"/>
      <c r="H17" s="69"/>
      <c r="I17" s="69"/>
      <c r="J17" s="128">
        <f>SUM(C17:I18)</f>
        <v>0</v>
      </c>
      <c r="K17" s="130" t="str">
        <f>IF(J17&lt;100,"100回未満",IF(J17&lt;150,"100回以上","150回以上"))</f>
        <v>100回未満</v>
      </c>
      <c r="L17" s="127"/>
      <c r="M17" s="127"/>
      <c r="N17" s="127"/>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c r="A18" s="27" t="s">
        <v>36</v>
      </c>
      <c r="B18" s="44" t="s">
        <v>43</v>
      </c>
      <c r="C18" s="69"/>
      <c r="D18" s="69"/>
      <c r="E18" s="69"/>
      <c r="F18" s="69"/>
      <c r="G18" s="69"/>
      <c r="H18" s="69"/>
      <c r="I18" s="69"/>
      <c r="J18" s="129"/>
      <c r="K18" s="131"/>
      <c r="L18" s="127"/>
      <c r="M18" s="127"/>
      <c r="N18" s="127"/>
      <c r="O18" s="7"/>
    </row>
    <row r="19" spans="1:15" ht="42" hidden="1" customHeight="1">
      <c r="A19" s="27"/>
      <c r="B19" s="44"/>
      <c r="C19" s="69">
        <f t="shared" ref="C19:I19" si="3">C17+C18</f>
        <v>0</v>
      </c>
      <c r="D19" s="69">
        <f t="shared" si="3"/>
        <v>0</v>
      </c>
      <c r="E19" s="69">
        <f t="shared" si="3"/>
        <v>0</v>
      </c>
      <c r="F19" s="69">
        <f t="shared" si="3"/>
        <v>0</v>
      </c>
      <c r="G19" s="69">
        <f t="shared" si="3"/>
        <v>0</v>
      </c>
      <c r="H19" s="69">
        <f t="shared" si="3"/>
        <v>0</v>
      </c>
      <c r="I19" s="69">
        <f t="shared" si="3"/>
        <v>0</v>
      </c>
      <c r="J19" s="67"/>
      <c r="K19" s="55"/>
      <c r="L19" s="56"/>
      <c r="M19" s="56"/>
      <c r="N19" s="56"/>
      <c r="O19" s="7"/>
    </row>
    <row r="20" spans="1:15" ht="42" customHeight="1">
      <c r="A20" s="19"/>
      <c r="B20" s="19"/>
      <c r="C20" s="68">
        <f>I16+1</f>
        <v>44668</v>
      </c>
      <c r="D20" s="68">
        <f>C20+1</f>
        <v>44669</v>
      </c>
      <c r="E20" s="68">
        <f t="shared" si="1"/>
        <v>44670</v>
      </c>
      <c r="F20" s="68">
        <f t="shared" si="1"/>
        <v>44671</v>
      </c>
      <c r="G20" s="68">
        <f t="shared" si="1"/>
        <v>44672</v>
      </c>
      <c r="H20" s="68">
        <f t="shared" si="1"/>
        <v>44673</v>
      </c>
      <c r="I20" s="68">
        <f>H20+1</f>
        <v>44674</v>
      </c>
      <c r="J20" s="55"/>
      <c r="K20" s="55"/>
      <c r="L20" s="127"/>
      <c r="M20" s="127"/>
      <c r="N20" s="127"/>
      <c r="O20" s="7"/>
    </row>
    <row r="21" spans="1:15" ht="42" customHeight="1">
      <c r="A21" s="27" t="s">
        <v>36</v>
      </c>
      <c r="B21" s="44" t="s">
        <v>42</v>
      </c>
      <c r="C21" s="69"/>
      <c r="D21" s="69"/>
      <c r="E21" s="69"/>
      <c r="F21" s="69"/>
      <c r="G21" s="69"/>
      <c r="H21" s="69"/>
      <c r="I21" s="69"/>
      <c r="J21" s="128">
        <f>SUM(C21:I22)</f>
        <v>0</v>
      </c>
      <c r="K21" s="130" t="str">
        <f>IF(J21&lt;100,"100回未満",IF(J21&lt;150,"100回以上","150回以上"))</f>
        <v>100回未満</v>
      </c>
      <c r="L21" s="127"/>
      <c r="M21" s="127"/>
      <c r="N21" s="127"/>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c r="A22" s="27" t="s">
        <v>36</v>
      </c>
      <c r="B22" s="44" t="s">
        <v>43</v>
      </c>
      <c r="C22" s="69"/>
      <c r="D22" s="69"/>
      <c r="E22" s="69"/>
      <c r="F22" s="69"/>
      <c r="G22" s="69"/>
      <c r="H22" s="69"/>
      <c r="I22" s="69"/>
      <c r="J22" s="129"/>
      <c r="K22" s="131"/>
      <c r="L22" s="127"/>
      <c r="M22" s="127"/>
      <c r="N22" s="127"/>
      <c r="O22" s="7"/>
    </row>
    <row r="23" spans="1:15" ht="42" hidden="1" customHeight="1">
      <c r="A23" s="27"/>
      <c r="B23" s="44"/>
      <c r="C23" s="69">
        <f t="shared" ref="C23:I23" si="4">C21+C22</f>
        <v>0</v>
      </c>
      <c r="D23" s="69">
        <f t="shared" si="4"/>
        <v>0</v>
      </c>
      <c r="E23" s="69">
        <f t="shared" si="4"/>
        <v>0</v>
      </c>
      <c r="F23" s="69">
        <f t="shared" si="4"/>
        <v>0</v>
      </c>
      <c r="G23" s="69">
        <f t="shared" si="4"/>
        <v>0</v>
      </c>
      <c r="H23" s="69">
        <f t="shared" si="4"/>
        <v>0</v>
      </c>
      <c r="I23" s="69">
        <f t="shared" si="4"/>
        <v>0</v>
      </c>
      <c r="J23" s="67"/>
      <c r="K23" s="55"/>
      <c r="L23" s="56"/>
      <c r="M23" s="56"/>
      <c r="N23" s="56"/>
      <c r="O23" s="7"/>
    </row>
    <row r="24" spans="1:15" ht="42" customHeight="1">
      <c r="A24" s="19"/>
      <c r="B24" s="19"/>
      <c r="C24" s="68">
        <f>I20+1</f>
        <v>44675</v>
      </c>
      <c r="D24" s="68">
        <f>C24+1</f>
        <v>44676</v>
      </c>
      <c r="E24" s="68">
        <f t="shared" si="1"/>
        <v>44677</v>
      </c>
      <c r="F24" s="68">
        <f t="shared" si="1"/>
        <v>44678</v>
      </c>
      <c r="G24" s="68">
        <f t="shared" si="1"/>
        <v>44679</v>
      </c>
      <c r="H24" s="68">
        <f t="shared" si="1"/>
        <v>44680</v>
      </c>
      <c r="I24" s="68">
        <f>H24+1</f>
        <v>44681</v>
      </c>
      <c r="J24" s="55"/>
      <c r="K24" s="55"/>
      <c r="L24" s="127"/>
      <c r="M24" s="127"/>
      <c r="N24" s="127"/>
      <c r="O24" s="7"/>
    </row>
    <row r="25" spans="1:15" ht="42" customHeight="1">
      <c r="A25" s="27" t="s">
        <v>36</v>
      </c>
      <c r="B25" s="44" t="s">
        <v>42</v>
      </c>
      <c r="C25" s="69"/>
      <c r="D25" s="69"/>
      <c r="E25" s="69"/>
      <c r="F25" s="69"/>
      <c r="G25" s="69"/>
      <c r="H25" s="69"/>
      <c r="I25" s="69"/>
      <c r="J25" s="128">
        <f>SUM(C25:I26)</f>
        <v>0</v>
      </c>
      <c r="K25" s="130" t="str">
        <f>IF(J25&lt;100,"100回未満",IF(J25&lt;150,"100回以上","150回以上"))</f>
        <v>100回未満</v>
      </c>
      <c r="L25" s="127"/>
      <c r="M25" s="127"/>
      <c r="N25" s="127"/>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c r="A26" s="27" t="s">
        <v>36</v>
      </c>
      <c r="B26" s="44" t="s">
        <v>43</v>
      </c>
      <c r="C26" s="69"/>
      <c r="D26" s="69"/>
      <c r="E26" s="69"/>
      <c r="F26" s="69"/>
      <c r="G26" s="69"/>
      <c r="H26" s="69"/>
      <c r="I26" s="69"/>
      <c r="J26" s="129"/>
      <c r="K26" s="131"/>
      <c r="L26" s="127"/>
      <c r="M26" s="127"/>
      <c r="N26" s="127"/>
      <c r="O26" s="7"/>
    </row>
    <row r="27" spans="1:15" ht="42" hidden="1" customHeight="1">
      <c r="A27" s="27"/>
      <c r="B27" s="44"/>
      <c r="C27" s="69">
        <f t="shared" ref="C27:I27" si="5">C25+C26</f>
        <v>0</v>
      </c>
      <c r="D27" s="69">
        <f t="shared" si="5"/>
        <v>0</v>
      </c>
      <c r="E27" s="69">
        <f t="shared" si="5"/>
        <v>0</v>
      </c>
      <c r="F27" s="69">
        <f t="shared" si="5"/>
        <v>0</v>
      </c>
      <c r="G27" s="69">
        <f t="shared" si="5"/>
        <v>0</v>
      </c>
      <c r="H27" s="69">
        <f t="shared" si="5"/>
        <v>0</v>
      </c>
      <c r="I27" s="69">
        <f t="shared" si="5"/>
        <v>0</v>
      </c>
      <c r="J27" s="67"/>
      <c r="K27" s="55"/>
      <c r="L27" s="56"/>
      <c r="M27" s="56"/>
      <c r="N27" s="56"/>
      <c r="O27" s="7"/>
    </row>
    <row r="28" spans="1:15" ht="42" customHeight="1">
      <c r="A28" s="19"/>
      <c r="B28" s="19"/>
      <c r="C28" s="68">
        <f>I24+1</f>
        <v>44682</v>
      </c>
      <c r="D28" s="68">
        <f>C28+1</f>
        <v>44683</v>
      </c>
      <c r="E28" s="68">
        <f t="shared" si="1"/>
        <v>44684</v>
      </c>
      <c r="F28" s="68">
        <f t="shared" si="1"/>
        <v>44685</v>
      </c>
      <c r="G28" s="68">
        <f t="shared" si="1"/>
        <v>44686</v>
      </c>
      <c r="H28" s="68">
        <f t="shared" si="1"/>
        <v>44687</v>
      </c>
      <c r="I28" s="68">
        <f>H28+1</f>
        <v>44688</v>
      </c>
      <c r="J28" s="55"/>
      <c r="K28" s="55"/>
      <c r="L28" s="127"/>
      <c r="M28" s="127"/>
      <c r="N28" s="127"/>
      <c r="O28" s="7"/>
    </row>
    <row r="29" spans="1:15" ht="42" customHeight="1">
      <c r="A29" s="27" t="s">
        <v>36</v>
      </c>
      <c r="B29" s="44" t="s">
        <v>42</v>
      </c>
      <c r="C29" s="69"/>
      <c r="D29" s="69"/>
      <c r="E29" s="69"/>
      <c r="F29" s="69"/>
      <c r="G29" s="69"/>
      <c r="H29" s="69"/>
      <c r="I29" s="69"/>
      <c r="J29" s="128">
        <f>SUM(C29:I30)</f>
        <v>0</v>
      </c>
      <c r="K29" s="130" t="str">
        <f>IF(J29&lt;100,"100回未満",IF(J29&lt;150,"100回以上","150回以上"))</f>
        <v>100回未満</v>
      </c>
      <c r="L29" s="127"/>
      <c r="M29" s="127"/>
      <c r="N29" s="127"/>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c r="A30" s="27" t="s">
        <v>36</v>
      </c>
      <c r="B30" s="44" t="s">
        <v>43</v>
      </c>
      <c r="C30" s="69"/>
      <c r="D30" s="69"/>
      <c r="E30" s="69"/>
      <c r="F30" s="69"/>
      <c r="G30" s="69"/>
      <c r="H30" s="69"/>
      <c r="I30" s="69"/>
      <c r="J30" s="129"/>
      <c r="K30" s="131"/>
      <c r="L30" s="127"/>
      <c r="M30" s="127"/>
      <c r="N30" s="127"/>
      <c r="O30" s="7"/>
    </row>
    <row r="31" spans="1:15" ht="42" hidden="1" customHeight="1">
      <c r="A31" s="27"/>
      <c r="B31" s="44"/>
      <c r="C31" s="69">
        <f t="shared" ref="C31:I31" si="6">C29+C30</f>
        <v>0</v>
      </c>
      <c r="D31" s="69">
        <f t="shared" si="6"/>
        <v>0</v>
      </c>
      <c r="E31" s="69">
        <f t="shared" si="6"/>
        <v>0</v>
      </c>
      <c r="F31" s="69">
        <f t="shared" si="6"/>
        <v>0</v>
      </c>
      <c r="G31" s="69">
        <f t="shared" si="6"/>
        <v>0</v>
      </c>
      <c r="H31" s="69">
        <f t="shared" si="6"/>
        <v>0</v>
      </c>
      <c r="I31" s="69">
        <f t="shared" si="6"/>
        <v>0</v>
      </c>
      <c r="J31" s="67"/>
      <c r="K31" s="55"/>
      <c r="L31" s="56"/>
      <c r="M31" s="56"/>
      <c r="N31" s="56"/>
      <c r="O31" s="7"/>
    </row>
    <row r="32" spans="1:15" ht="42" customHeight="1">
      <c r="A32" s="19"/>
      <c r="B32" s="19"/>
      <c r="C32" s="68">
        <f>I28+1</f>
        <v>44689</v>
      </c>
      <c r="D32" s="68">
        <f>C32+1</f>
        <v>44690</v>
      </c>
      <c r="E32" s="68">
        <f t="shared" si="1"/>
        <v>44691</v>
      </c>
      <c r="F32" s="68">
        <f t="shared" si="1"/>
        <v>44692</v>
      </c>
      <c r="G32" s="68">
        <f t="shared" si="1"/>
        <v>44693</v>
      </c>
      <c r="H32" s="68">
        <f t="shared" si="1"/>
        <v>44694</v>
      </c>
      <c r="I32" s="68">
        <f>H32+1</f>
        <v>44695</v>
      </c>
      <c r="J32" s="70"/>
      <c r="K32" s="55"/>
      <c r="L32" s="127"/>
      <c r="M32" s="127"/>
      <c r="N32" s="127"/>
      <c r="O32" s="7"/>
    </row>
    <row r="33" spans="1:15" ht="42" customHeight="1">
      <c r="A33" s="27" t="s">
        <v>36</v>
      </c>
      <c r="B33" s="44" t="s">
        <v>42</v>
      </c>
      <c r="C33" s="69"/>
      <c r="D33" s="69"/>
      <c r="E33" s="69"/>
      <c r="F33" s="69"/>
      <c r="G33" s="69"/>
      <c r="H33" s="69"/>
      <c r="I33" s="69"/>
      <c r="J33" s="128">
        <f>SUM(C33:I34)</f>
        <v>0</v>
      </c>
      <c r="K33" s="130" t="str">
        <f>IF(J33&lt;100,"100回未満",IF(J33&lt;150,"100回以上","150回以上"))</f>
        <v>100回未満</v>
      </c>
      <c r="L33" s="127"/>
      <c r="M33" s="127"/>
      <c r="N33" s="127"/>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c r="A34" s="27" t="s">
        <v>36</v>
      </c>
      <c r="B34" s="44" t="s">
        <v>43</v>
      </c>
      <c r="C34" s="69"/>
      <c r="D34" s="69"/>
      <c r="E34" s="69"/>
      <c r="F34" s="69"/>
      <c r="G34" s="69"/>
      <c r="H34" s="69"/>
      <c r="I34" s="69"/>
      <c r="J34" s="129"/>
      <c r="K34" s="131"/>
      <c r="L34" s="127"/>
      <c r="M34" s="127"/>
      <c r="N34" s="127"/>
      <c r="O34" s="7"/>
    </row>
    <row r="35" spans="1:15" ht="42" hidden="1" customHeight="1">
      <c r="A35" s="27"/>
      <c r="B35" s="44"/>
      <c r="C35" s="69">
        <f t="shared" ref="C35:I35" si="7">C33+C34</f>
        <v>0</v>
      </c>
      <c r="D35" s="69">
        <f t="shared" si="7"/>
        <v>0</v>
      </c>
      <c r="E35" s="69">
        <f t="shared" si="7"/>
        <v>0</v>
      </c>
      <c r="F35" s="69">
        <f t="shared" si="7"/>
        <v>0</v>
      </c>
      <c r="G35" s="69">
        <f t="shared" si="7"/>
        <v>0</v>
      </c>
      <c r="H35" s="69">
        <f t="shared" si="7"/>
        <v>0</v>
      </c>
      <c r="I35" s="69">
        <f t="shared" si="7"/>
        <v>0</v>
      </c>
      <c r="J35" s="67"/>
      <c r="K35" s="55"/>
      <c r="L35" s="56"/>
      <c r="M35" s="56"/>
      <c r="N35" s="56"/>
      <c r="O35" s="7"/>
    </row>
    <row r="36" spans="1:15" ht="42" customHeight="1">
      <c r="A36" s="19"/>
      <c r="B36" s="19"/>
      <c r="C36" s="68">
        <f>I32+1</f>
        <v>44696</v>
      </c>
      <c r="D36" s="68">
        <f>C36+1</f>
        <v>44697</v>
      </c>
      <c r="E36" s="68">
        <f t="shared" ref="E36" si="8">D36+1</f>
        <v>44698</v>
      </c>
      <c r="F36" s="68">
        <f t="shared" ref="F36" si="9">E36+1</f>
        <v>44699</v>
      </c>
      <c r="G36" s="68">
        <f t="shared" ref="G36" si="10">F36+1</f>
        <v>44700</v>
      </c>
      <c r="H36" s="68">
        <f t="shared" ref="H36" si="11">G36+1</f>
        <v>44701</v>
      </c>
      <c r="I36" s="68">
        <f>H36+1</f>
        <v>44702</v>
      </c>
      <c r="J36" s="55"/>
      <c r="K36" s="55"/>
      <c r="L36" s="127"/>
      <c r="M36" s="127"/>
      <c r="N36" s="127"/>
      <c r="O36" s="7"/>
    </row>
    <row r="37" spans="1:15" ht="42" customHeight="1">
      <c r="A37" s="27" t="s">
        <v>36</v>
      </c>
      <c r="B37" s="44" t="s">
        <v>42</v>
      </c>
      <c r="C37" s="69"/>
      <c r="D37" s="69"/>
      <c r="E37" s="69"/>
      <c r="F37" s="69"/>
      <c r="G37" s="69"/>
      <c r="H37" s="69"/>
      <c r="I37" s="69"/>
      <c r="J37" s="128">
        <f>SUM(C37:I38)</f>
        <v>0</v>
      </c>
      <c r="K37" s="130" t="str">
        <f>IF(J37&lt;100,"100回未満",IF(J37&lt;150,"100回以上","150回以上"))</f>
        <v>100回未満</v>
      </c>
      <c r="L37" s="127"/>
      <c r="M37" s="127"/>
      <c r="N37" s="127"/>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c r="A38" s="27" t="s">
        <v>36</v>
      </c>
      <c r="B38" s="44" t="s">
        <v>43</v>
      </c>
      <c r="C38" s="69"/>
      <c r="D38" s="69"/>
      <c r="E38" s="69"/>
      <c r="F38" s="69"/>
      <c r="G38" s="69"/>
      <c r="H38" s="69"/>
      <c r="I38" s="69"/>
      <c r="J38" s="129"/>
      <c r="K38" s="131"/>
      <c r="L38" s="127"/>
      <c r="M38" s="127"/>
      <c r="N38" s="127"/>
      <c r="O38" s="7"/>
    </row>
    <row r="39" spans="1:15" ht="42" hidden="1" customHeight="1">
      <c r="A39" s="27"/>
      <c r="B39" s="44"/>
      <c r="C39" s="69">
        <f t="shared" ref="C39:I39" si="12">C37+C38</f>
        <v>0</v>
      </c>
      <c r="D39" s="69">
        <f t="shared" si="12"/>
        <v>0</v>
      </c>
      <c r="E39" s="69">
        <f t="shared" si="12"/>
        <v>0</v>
      </c>
      <c r="F39" s="69">
        <f t="shared" si="12"/>
        <v>0</v>
      </c>
      <c r="G39" s="69">
        <f t="shared" si="12"/>
        <v>0</v>
      </c>
      <c r="H39" s="69">
        <f t="shared" si="12"/>
        <v>0</v>
      </c>
      <c r="I39" s="69">
        <f t="shared" si="12"/>
        <v>0</v>
      </c>
      <c r="J39" s="67"/>
      <c r="K39" s="55"/>
      <c r="L39" s="56"/>
      <c r="M39" s="56"/>
      <c r="N39" s="56"/>
      <c r="O39" s="7"/>
    </row>
    <row r="40" spans="1:15" s="73" customFormat="1" ht="42" customHeight="1">
      <c r="A40" s="19"/>
      <c r="B40" s="19"/>
      <c r="C40" s="68">
        <f>I36+1</f>
        <v>44703</v>
      </c>
      <c r="D40" s="68">
        <f>C40+1</f>
        <v>44704</v>
      </c>
      <c r="E40" s="68">
        <f t="shared" ref="E40" si="13">D40+1</f>
        <v>44705</v>
      </c>
      <c r="F40" s="68">
        <f t="shared" ref="F40" si="14">E40+1</f>
        <v>44706</v>
      </c>
      <c r="G40" s="68">
        <f t="shared" ref="G40" si="15">F40+1</f>
        <v>44707</v>
      </c>
      <c r="H40" s="68">
        <f t="shared" ref="H40" si="16">G40+1</f>
        <v>44708</v>
      </c>
      <c r="I40" s="68">
        <f>H40+1</f>
        <v>44709</v>
      </c>
      <c r="J40" s="70"/>
      <c r="K40" s="55"/>
      <c r="L40" s="127"/>
      <c r="M40" s="127"/>
      <c r="N40" s="127"/>
      <c r="O40" s="7"/>
    </row>
    <row r="41" spans="1:15" s="73" customFormat="1" ht="42" customHeight="1">
      <c r="A41" s="27" t="s">
        <v>36</v>
      </c>
      <c r="B41" s="44" t="s">
        <v>42</v>
      </c>
      <c r="C41" s="69"/>
      <c r="D41" s="69"/>
      <c r="E41" s="69"/>
      <c r="F41" s="69"/>
      <c r="G41" s="69"/>
      <c r="H41" s="69"/>
      <c r="I41" s="69"/>
      <c r="J41" s="128">
        <f>SUM(C41:I42)</f>
        <v>0</v>
      </c>
      <c r="K41" s="130" t="str">
        <f>IF(J41&lt;100,"100回未満",IF(J41&lt;150,"100回以上","150回以上"))</f>
        <v>100回未満</v>
      </c>
      <c r="L41" s="127"/>
      <c r="M41" s="127"/>
      <c r="N41" s="127"/>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s="73" customFormat="1" ht="42" customHeight="1">
      <c r="A42" s="27" t="s">
        <v>36</v>
      </c>
      <c r="B42" s="44" t="s">
        <v>43</v>
      </c>
      <c r="C42" s="69"/>
      <c r="D42" s="69"/>
      <c r="E42" s="69"/>
      <c r="F42" s="69"/>
      <c r="G42" s="69"/>
      <c r="H42" s="69"/>
      <c r="I42" s="69"/>
      <c r="J42" s="129"/>
      <c r="K42" s="131"/>
      <c r="L42" s="127"/>
      <c r="M42" s="127"/>
      <c r="N42" s="127"/>
      <c r="O42" s="7"/>
    </row>
    <row r="43" spans="1:15" s="73" customFormat="1" ht="42" hidden="1" customHeight="1">
      <c r="A43" s="27"/>
      <c r="B43" s="44"/>
      <c r="C43" s="69">
        <f t="shared" ref="C43:I43" si="17">C41+C42</f>
        <v>0</v>
      </c>
      <c r="D43" s="69">
        <f t="shared" si="17"/>
        <v>0</v>
      </c>
      <c r="E43" s="69">
        <f t="shared" si="17"/>
        <v>0</v>
      </c>
      <c r="F43" s="69">
        <f t="shared" si="17"/>
        <v>0</v>
      </c>
      <c r="G43" s="69">
        <f t="shared" si="17"/>
        <v>0</v>
      </c>
      <c r="H43" s="69">
        <f t="shared" si="17"/>
        <v>0</v>
      </c>
      <c r="I43" s="69">
        <f t="shared" si="17"/>
        <v>0</v>
      </c>
      <c r="J43" s="67"/>
      <c r="K43" s="55"/>
      <c r="L43" s="82"/>
      <c r="M43" s="82"/>
      <c r="N43" s="82"/>
      <c r="O43" s="7"/>
    </row>
    <row r="44" spans="1:15" s="73" customFormat="1" ht="42" customHeight="1">
      <c r="A44" s="19"/>
      <c r="B44" s="19"/>
      <c r="C44" s="68">
        <f>I40+1</f>
        <v>44710</v>
      </c>
      <c r="D44" s="68">
        <f>C44+1</f>
        <v>44711</v>
      </c>
      <c r="E44" s="68">
        <f t="shared" ref="E44" si="18">D44+1</f>
        <v>44712</v>
      </c>
      <c r="F44" s="68">
        <f t="shared" ref="F44" si="19">E44+1</f>
        <v>44713</v>
      </c>
      <c r="G44" s="68">
        <f t="shared" ref="G44" si="20">F44+1</f>
        <v>44714</v>
      </c>
      <c r="H44" s="68">
        <f t="shared" ref="H44" si="21">G44+1</f>
        <v>44715</v>
      </c>
      <c r="I44" s="68">
        <f>H44+1</f>
        <v>44716</v>
      </c>
      <c r="J44" s="55"/>
      <c r="K44" s="55"/>
      <c r="L44" s="127"/>
      <c r="M44" s="127"/>
      <c r="N44" s="127"/>
      <c r="O44" s="7"/>
    </row>
    <row r="45" spans="1:15" s="73" customFormat="1" ht="42" customHeight="1">
      <c r="A45" s="27" t="s">
        <v>36</v>
      </c>
      <c r="B45" s="44" t="s">
        <v>42</v>
      </c>
      <c r="C45" s="69"/>
      <c r="D45" s="69"/>
      <c r="E45" s="69"/>
      <c r="F45" s="69"/>
      <c r="G45" s="69"/>
      <c r="H45" s="69"/>
      <c r="I45" s="69"/>
      <c r="J45" s="128">
        <f>SUM(C45:I46)</f>
        <v>0</v>
      </c>
      <c r="K45" s="130" t="str">
        <f>IF(J45&lt;100,"100回未満",IF(J45&lt;150,"100回以上","150回以上"))</f>
        <v>100回未満</v>
      </c>
      <c r="L45" s="127"/>
      <c r="M45" s="127"/>
      <c r="N45" s="127"/>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s="73" customFormat="1" ht="42" customHeight="1">
      <c r="A46" s="27" t="s">
        <v>36</v>
      </c>
      <c r="B46" s="44" t="s">
        <v>43</v>
      </c>
      <c r="C46" s="69"/>
      <c r="D46" s="69"/>
      <c r="E46" s="69"/>
      <c r="F46" s="69"/>
      <c r="G46" s="69"/>
      <c r="H46" s="69"/>
      <c r="I46" s="69"/>
      <c r="J46" s="129"/>
      <c r="K46" s="131"/>
      <c r="L46" s="127"/>
      <c r="M46" s="127"/>
      <c r="N46" s="127"/>
      <c r="O46" s="7"/>
    </row>
    <row r="47" spans="1:15" s="73" customFormat="1" ht="42" hidden="1" customHeight="1">
      <c r="A47" s="27"/>
      <c r="B47" s="44"/>
      <c r="C47" s="69">
        <f t="shared" ref="C47:I47" si="22">C45+C46</f>
        <v>0</v>
      </c>
      <c r="D47" s="69">
        <f t="shared" si="22"/>
        <v>0</v>
      </c>
      <c r="E47" s="69">
        <f t="shared" si="22"/>
        <v>0</v>
      </c>
      <c r="F47" s="69">
        <f t="shared" si="22"/>
        <v>0</v>
      </c>
      <c r="G47" s="69">
        <f t="shared" si="22"/>
        <v>0</v>
      </c>
      <c r="H47" s="69">
        <f t="shared" si="22"/>
        <v>0</v>
      </c>
      <c r="I47" s="69">
        <f t="shared" si="22"/>
        <v>0</v>
      </c>
      <c r="J47" s="67"/>
      <c r="K47" s="55"/>
      <c r="L47" s="82"/>
      <c r="M47" s="82"/>
      <c r="N47" s="82"/>
      <c r="O47" s="7"/>
    </row>
    <row r="48" spans="1:15" ht="66.75" customHeight="1">
      <c r="A48" s="64"/>
      <c r="B48" s="65"/>
      <c r="C48" s="65"/>
      <c r="D48" s="65"/>
      <c r="E48" s="65"/>
      <c r="F48" s="65"/>
      <c r="G48" s="65"/>
      <c r="H48" s="65"/>
      <c r="I48" s="65"/>
      <c r="J48" s="65"/>
      <c r="K48" s="65"/>
      <c r="L48" s="65"/>
      <c r="M48" s="66"/>
      <c r="N48" s="66"/>
      <c r="O48" s="7"/>
    </row>
    <row r="49" spans="1:15" ht="63.75" customHeight="1">
      <c r="A49" s="18"/>
      <c r="B49" s="18"/>
      <c r="C49" s="18"/>
      <c r="E49" s="156" t="s">
        <v>65</v>
      </c>
      <c r="F49" s="156"/>
      <c r="G49" s="156"/>
      <c r="H49" s="156"/>
      <c r="I49" s="156"/>
      <c r="J49" s="80">
        <f>SUM(J9,J13,J17,J21,J25,J29,J33,J37,J41,J45)</f>
        <v>0</v>
      </c>
      <c r="K49" s="18"/>
      <c r="L49" s="18"/>
      <c r="M49" s="18"/>
      <c r="N49" s="7"/>
    </row>
    <row r="50" spans="1:15" ht="103.5" customHeight="1">
      <c r="A50" s="18"/>
      <c r="B50" s="18"/>
      <c r="C50" s="18"/>
      <c r="K50" s="18"/>
      <c r="L50" s="18"/>
      <c r="M50" s="18"/>
      <c r="N50" s="7"/>
    </row>
    <row r="51" spans="1:15" ht="44.25" customHeight="1">
      <c r="A51" s="18"/>
      <c r="B51" s="18"/>
      <c r="C51" s="18"/>
      <c r="G51" s="21"/>
      <c r="H51" s="21"/>
      <c r="I51" s="21"/>
      <c r="J51" s="20"/>
      <c r="K51" s="18"/>
      <c r="L51" s="18"/>
      <c r="M51" s="18"/>
      <c r="N51" s="71" t="s">
        <v>68</v>
      </c>
    </row>
    <row r="52" spans="1:15" ht="56.25" customHeight="1">
      <c r="A52" s="18"/>
      <c r="B52" s="18"/>
      <c r="C52" s="18"/>
      <c r="G52" s="21"/>
      <c r="H52" s="21"/>
      <c r="I52" s="21"/>
      <c r="J52" s="20"/>
      <c r="K52" s="18"/>
      <c r="L52" s="18"/>
      <c r="M52" s="18"/>
      <c r="N52" s="17"/>
    </row>
    <row r="53" spans="1:15" ht="32.25" customHeight="1">
      <c r="A53" s="47" t="s">
        <v>47</v>
      </c>
      <c r="B53" s="47"/>
      <c r="C53" s="28"/>
      <c r="D53" s="28"/>
      <c r="E53" s="28"/>
      <c r="F53" s="28"/>
      <c r="G53" s="28"/>
      <c r="H53" s="28"/>
      <c r="I53" s="28"/>
      <c r="J53" s="28"/>
      <c r="K53" s="28"/>
      <c r="L53" s="28"/>
      <c r="N53" s="28"/>
    </row>
    <row r="54" spans="1:15" ht="48" customHeight="1" thickBot="1">
      <c r="A54" s="47"/>
      <c r="B54" s="47"/>
      <c r="C54" s="28"/>
      <c r="D54" s="28"/>
      <c r="E54" s="28"/>
      <c r="F54" s="28"/>
      <c r="G54" s="28"/>
      <c r="H54" s="28"/>
      <c r="I54" s="28"/>
      <c r="J54" s="28"/>
      <c r="K54" s="28"/>
      <c r="L54" s="28"/>
      <c r="N54" s="28"/>
    </row>
    <row r="55" spans="1:15" ht="42" customHeight="1" thickBot="1">
      <c r="A55" s="45" t="s">
        <v>45</v>
      </c>
      <c r="B55" s="47"/>
      <c r="C55" s="28"/>
      <c r="D55" s="28"/>
      <c r="E55" s="28"/>
      <c r="F55" s="28"/>
      <c r="G55" s="28"/>
      <c r="H55" s="28"/>
      <c r="I55" s="28"/>
      <c r="J55" s="28"/>
      <c r="K55" s="28"/>
      <c r="L55" s="28"/>
      <c r="N55" s="28"/>
      <c r="O55" s="43"/>
    </row>
    <row r="56" spans="1:15" ht="46.5" customHeight="1" thickBot="1">
      <c r="A56" s="47"/>
      <c r="B56" s="47"/>
      <c r="C56" s="28"/>
      <c r="D56" s="28"/>
      <c r="E56" s="28"/>
      <c r="F56" s="28"/>
      <c r="G56" s="28"/>
      <c r="H56" s="28"/>
      <c r="I56" s="28"/>
      <c r="J56" s="28"/>
      <c r="K56" s="28"/>
      <c r="L56" s="28"/>
      <c r="N56" s="28"/>
      <c r="O56" s="42"/>
    </row>
    <row r="57" spans="1:15" ht="42" customHeight="1" thickBot="1">
      <c r="A57" s="47" t="s">
        <v>44</v>
      </c>
      <c r="B57" s="47"/>
      <c r="C57" s="28"/>
      <c r="D57" s="28"/>
      <c r="F57" s="47"/>
      <c r="N57" s="49" t="s">
        <v>54</v>
      </c>
      <c r="O57" s="46"/>
    </row>
    <row r="58" spans="1:15" ht="46.5" customHeight="1" thickBot="1">
      <c r="A58" s="47"/>
      <c r="B58" s="47"/>
      <c r="C58" s="28"/>
      <c r="D58" s="28"/>
      <c r="F58" s="47"/>
      <c r="H58" s="28"/>
      <c r="I58" s="28"/>
      <c r="J58" s="28"/>
      <c r="K58" s="28"/>
      <c r="N58" s="28"/>
      <c r="O58" s="54" t="s">
        <v>62</v>
      </c>
    </row>
    <row r="59" spans="1:15" ht="42" customHeight="1" thickBot="1">
      <c r="A59" s="47" t="s">
        <v>55</v>
      </c>
      <c r="B59" s="46"/>
      <c r="C59" s="42"/>
      <c r="D59" s="28"/>
      <c r="E59" s="28"/>
      <c r="F59" s="28"/>
      <c r="G59" s="28"/>
      <c r="H59" s="28"/>
      <c r="I59" s="28"/>
      <c r="J59" s="28"/>
      <c r="K59" s="28"/>
      <c r="N59" s="28"/>
    </row>
    <row r="60" spans="1:15" ht="46.5" customHeight="1" thickBot="1">
      <c r="A60" s="47"/>
      <c r="B60" s="47"/>
      <c r="C60" s="42"/>
      <c r="D60" s="28"/>
      <c r="E60" s="28"/>
      <c r="F60" s="28"/>
      <c r="G60" s="28"/>
      <c r="H60" s="28"/>
      <c r="I60" s="28"/>
      <c r="J60" s="28"/>
      <c r="K60" s="28"/>
      <c r="N60" s="28"/>
    </row>
    <row r="61" spans="1:15" ht="42" customHeight="1" thickBot="1">
      <c r="A61" s="50" t="s">
        <v>63</v>
      </c>
      <c r="B61" s="50"/>
      <c r="C61" s="51"/>
      <c r="D61" s="51"/>
      <c r="E61" s="51"/>
      <c r="F61" s="51"/>
      <c r="G61" s="51"/>
      <c r="H61" s="52"/>
      <c r="N61" s="49" t="s">
        <v>54</v>
      </c>
      <c r="O61" s="46"/>
    </row>
    <row r="62" spans="1:15" ht="46.5" customHeight="1" thickBot="1">
      <c r="A62" s="47"/>
      <c r="B62" s="47"/>
      <c r="C62" s="28"/>
      <c r="D62" s="28"/>
      <c r="F62" s="47"/>
      <c r="H62" s="47"/>
      <c r="I62" s="28"/>
      <c r="J62" s="28"/>
      <c r="K62" s="28"/>
      <c r="L62" s="28"/>
      <c r="N62" s="28"/>
      <c r="O62" s="54" t="s">
        <v>61</v>
      </c>
    </row>
    <row r="63" spans="1:15" ht="42" customHeight="1" thickBot="1">
      <c r="A63" s="47" t="s">
        <v>55</v>
      </c>
      <c r="B63" s="46"/>
      <c r="C63" s="42"/>
      <c r="D63" s="28"/>
      <c r="E63" s="28"/>
      <c r="F63" s="28"/>
      <c r="G63" s="28"/>
      <c r="H63" s="28"/>
      <c r="I63" s="28"/>
      <c r="J63" s="28"/>
      <c r="K63" s="28"/>
      <c r="L63" s="28"/>
      <c r="N63" s="28"/>
    </row>
    <row r="64" spans="1:15" ht="46.5" customHeight="1" thickBot="1">
      <c r="A64" s="47"/>
      <c r="B64" s="47"/>
      <c r="C64" s="42"/>
      <c r="D64" s="28"/>
      <c r="E64" s="28"/>
      <c r="F64" s="28"/>
      <c r="G64" s="28"/>
      <c r="H64" s="28"/>
      <c r="I64" s="28"/>
      <c r="J64" s="28"/>
      <c r="K64" s="28"/>
      <c r="L64" s="28"/>
      <c r="N64" s="28"/>
    </row>
    <row r="65" spans="1:16" ht="42" customHeight="1" thickBot="1">
      <c r="A65" s="141" t="s">
        <v>64</v>
      </c>
      <c r="B65" s="141"/>
      <c r="C65" s="141"/>
      <c r="D65" s="141"/>
      <c r="E65" s="141"/>
      <c r="F65" s="141"/>
      <c r="G65" s="141"/>
      <c r="H65" s="141"/>
      <c r="I65" s="141"/>
      <c r="J65" s="141"/>
      <c r="K65" s="141"/>
      <c r="L65" s="141"/>
      <c r="M65" s="141"/>
      <c r="N65" s="47" t="s">
        <v>60</v>
      </c>
      <c r="O65" s="46"/>
    </row>
    <row r="66" spans="1:16" ht="28.5" customHeight="1">
      <c r="A66" s="141"/>
      <c r="B66" s="141"/>
      <c r="C66" s="141"/>
      <c r="D66" s="141"/>
      <c r="E66" s="141"/>
      <c r="F66" s="141"/>
      <c r="G66" s="141"/>
      <c r="H66" s="141"/>
      <c r="I66" s="141"/>
      <c r="J66" s="141"/>
      <c r="K66" s="141"/>
      <c r="L66" s="141"/>
      <c r="M66" s="141"/>
      <c r="N66" s="47"/>
      <c r="O66" s="53"/>
    </row>
    <row r="67" spans="1:16" ht="42" customHeight="1">
      <c r="A67" s="142" t="s">
        <v>66</v>
      </c>
      <c r="B67" s="142"/>
      <c r="C67" s="142"/>
      <c r="D67" s="142"/>
      <c r="E67" s="142"/>
      <c r="F67" s="142"/>
      <c r="G67" s="142"/>
      <c r="H67" s="142"/>
      <c r="I67" s="142"/>
      <c r="J67" s="142"/>
      <c r="K67" s="142"/>
      <c r="L67" s="142"/>
      <c r="M67" s="142"/>
      <c r="N67" s="28"/>
    </row>
    <row r="68" spans="1:16" ht="42" customHeight="1">
      <c r="A68" s="142"/>
      <c r="B68" s="142"/>
      <c r="C68" s="142"/>
      <c r="D68" s="142"/>
      <c r="E68" s="142"/>
      <c r="F68" s="142"/>
      <c r="G68" s="142"/>
      <c r="H68" s="142"/>
      <c r="I68" s="142"/>
      <c r="J68" s="142"/>
      <c r="K68" s="142"/>
      <c r="L68" s="142"/>
      <c r="M68" s="142"/>
      <c r="N68" s="28"/>
    </row>
    <row r="69" spans="1:16" ht="48.75" customHeight="1">
      <c r="A69" s="47"/>
      <c r="B69" s="47"/>
      <c r="C69" s="28"/>
      <c r="D69" s="28"/>
      <c r="E69" s="28"/>
      <c r="F69" s="28"/>
      <c r="G69" s="28"/>
      <c r="H69" s="28"/>
      <c r="I69" s="28"/>
      <c r="J69" s="28"/>
      <c r="K69" s="28"/>
      <c r="L69" s="28"/>
      <c r="N69" s="28"/>
    </row>
    <row r="70" spans="1:16" ht="42" customHeight="1">
      <c r="A70" s="47" t="s">
        <v>48</v>
      </c>
      <c r="B70" s="47"/>
      <c r="C70" s="28"/>
      <c r="D70" s="28"/>
      <c r="E70" s="28"/>
      <c r="F70" s="28"/>
      <c r="G70" s="28"/>
      <c r="H70" s="28"/>
      <c r="I70" s="28"/>
      <c r="J70" s="28"/>
      <c r="K70" s="28"/>
      <c r="L70" s="28"/>
      <c r="N70" s="28"/>
      <c r="O70" s="42"/>
      <c r="P70" s="42"/>
    </row>
    <row r="71" spans="1:16" ht="42" customHeight="1">
      <c r="A71" s="47" t="s">
        <v>49</v>
      </c>
      <c r="B71" s="47"/>
      <c r="C71" s="28"/>
      <c r="D71" s="28"/>
      <c r="E71" s="28"/>
      <c r="F71" s="28"/>
      <c r="G71" s="28"/>
      <c r="H71" s="28"/>
      <c r="I71" s="28"/>
      <c r="J71" s="28"/>
      <c r="K71" s="28"/>
      <c r="L71" s="28"/>
      <c r="N71" s="28"/>
      <c r="O71" s="42"/>
      <c r="P71" s="42"/>
    </row>
    <row r="72" spans="1:16" ht="48.75" customHeight="1">
      <c r="A72" s="47"/>
      <c r="B72" s="47"/>
      <c r="C72" s="28"/>
      <c r="D72" s="28"/>
      <c r="E72" s="28"/>
      <c r="F72" s="28"/>
      <c r="G72" s="28"/>
      <c r="H72" s="28"/>
      <c r="I72" s="28"/>
      <c r="J72" s="28"/>
      <c r="K72" s="28"/>
      <c r="L72" s="28"/>
      <c r="N72" s="28"/>
      <c r="O72" s="42"/>
      <c r="P72" s="42"/>
    </row>
    <row r="73" spans="1:16" ht="42" customHeight="1">
      <c r="A73" s="143" t="s">
        <v>51</v>
      </c>
      <c r="B73" s="143"/>
      <c r="C73" s="143"/>
      <c r="D73" s="143"/>
      <c r="E73" s="143"/>
      <c r="F73" s="143"/>
      <c r="G73" s="143"/>
      <c r="H73" s="143"/>
      <c r="I73" s="143"/>
      <c r="J73" s="143"/>
      <c r="K73" s="143"/>
      <c r="L73" s="143"/>
      <c r="M73" s="143"/>
      <c r="N73" s="143"/>
      <c r="O73" s="143"/>
      <c r="P73" s="42"/>
    </row>
    <row r="74" spans="1:16" ht="42" customHeight="1">
      <c r="A74" s="47" t="s">
        <v>52</v>
      </c>
      <c r="B74" s="47"/>
      <c r="C74" s="47"/>
      <c r="D74" s="47"/>
      <c r="E74" s="47"/>
      <c r="F74" s="47"/>
      <c r="G74" s="47"/>
      <c r="H74" s="47"/>
      <c r="I74" s="47"/>
      <c r="J74" s="47"/>
      <c r="K74" s="47"/>
      <c r="L74" s="47"/>
      <c r="M74" s="47"/>
      <c r="N74" s="47"/>
      <c r="O74" s="47"/>
      <c r="P74" s="42"/>
    </row>
    <row r="75" spans="1:16" ht="42" customHeight="1">
      <c r="A75" s="47" t="s">
        <v>53</v>
      </c>
      <c r="B75" s="47"/>
      <c r="C75" s="47"/>
      <c r="D75" s="47"/>
      <c r="E75" s="47"/>
      <c r="F75" s="47"/>
      <c r="G75" s="47"/>
      <c r="H75" s="47"/>
      <c r="I75" s="47"/>
      <c r="J75" s="47"/>
      <c r="K75" s="47"/>
      <c r="L75" s="47"/>
      <c r="M75" s="47"/>
      <c r="N75" s="47"/>
      <c r="O75" s="47"/>
      <c r="P75" s="42"/>
    </row>
    <row r="76" spans="1:16" ht="42" customHeight="1">
      <c r="A76" s="47" t="s">
        <v>50</v>
      </c>
      <c r="B76" s="47"/>
      <c r="C76" s="47"/>
      <c r="D76" s="47"/>
      <c r="E76" s="47"/>
      <c r="F76" s="47"/>
      <c r="G76" s="47"/>
      <c r="H76" s="47"/>
      <c r="I76" s="47"/>
      <c r="J76" s="47"/>
      <c r="K76" s="47"/>
      <c r="L76" s="47"/>
      <c r="M76" s="47"/>
      <c r="N76" s="47"/>
      <c r="O76" s="47"/>
      <c r="P76" s="42"/>
    </row>
    <row r="77" spans="1:16" ht="48.75" customHeight="1">
      <c r="A77" s="47" t="s">
        <v>46</v>
      </c>
      <c r="B77" s="47"/>
      <c r="C77" s="28"/>
      <c r="D77" s="28"/>
      <c r="E77" s="28"/>
      <c r="F77" s="28"/>
      <c r="G77" s="28"/>
      <c r="H77" s="28"/>
      <c r="I77" s="28"/>
      <c r="J77" s="28"/>
      <c r="K77" s="28"/>
      <c r="L77" s="28"/>
      <c r="N77" s="28"/>
      <c r="O77" s="42"/>
      <c r="P77" s="42"/>
    </row>
    <row r="78" spans="1:16" ht="42" customHeight="1">
      <c r="A78" s="47" t="s">
        <v>57</v>
      </c>
      <c r="B78" s="47"/>
      <c r="C78" s="28"/>
      <c r="D78" s="28"/>
      <c r="E78" s="28"/>
      <c r="F78" s="28"/>
      <c r="G78" s="28"/>
      <c r="H78" s="28"/>
      <c r="I78" s="28"/>
      <c r="J78" s="28"/>
      <c r="K78" s="28"/>
      <c r="L78" s="28"/>
      <c r="N78" s="28"/>
      <c r="O78" s="42"/>
      <c r="P78" s="42"/>
    </row>
    <row r="79" spans="1:16" ht="42" customHeight="1">
      <c r="A79" s="26" t="s">
        <v>56</v>
      </c>
      <c r="B79" s="144"/>
      <c r="C79" s="145"/>
      <c r="D79" s="145"/>
      <c r="E79" s="145"/>
      <c r="F79" s="145"/>
      <c r="G79" s="145"/>
      <c r="H79" s="145"/>
      <c r="I79" s="145"/>
      <c r="J79" s="145"/>
      <c r="K79" s="145"/>
      <c r="L79" s="145"/>
      <c r="M79" s="146"/>
      <c r="N79" s="28"/>
      <c r="O79" s="42"/>
      <c r="P79" s="42"/>
    </row>
    <row r="80" spans="1:16" ht="57" customHeight="1">
      <c r="A80" s="15"/>
      <c r="B80" s="48" t="s">
        <v>58</v>
      </c>
      <c r="N80" s="7"/>
    </row>
    <row r="81" spans="1:16" ht="42" customHeight="1">
      <c r="A81" s="47" t="s">
        <v>59</v>
      </c>
      <c r="B81" s="47"/>
      <c r="C81" s="28"/>
      <c r="D81" s="28"/>
      <c r="E81" s="28"/>
      <c r="F81" s="28"/>
      <c r="G81" s="28"/>
      <c r="H81" s="28"/>
      <c r="I81" s="28"/>
      <c r="J81" s="28"/>
      <c r="K81" s="28"/>
      <c r="L81" s="28"/>
      <c r="N81" s="28"/>
      <c r="O81" s="42"/>
      <c r="P81" s="42"/>
    </row>
    <row r="82" spans="1:16" ht="42" customHeight="1">
      <c r="A82" s="26" t="s">
        <v>56</v>
      </c>
      <c r="B82" s="144"/>
      <c r="C82" s="145"/>
      <c r="D82" s="145"/>
      <c r="E82" s="145"/>
      <c r="F82" s="145"/>
      <c r="G82" s="145"/>
      <c r="H82" s="145"/>
      <c r="I82" s="145"/>
      <c r="J82" s="145"/>
      <c r="K82" s="145"/>
      <c r="L82" s="145"/>
      <c r="M82" s="146"/>
      <c r="N82" s="28"/>
      <c r="O82" s="42"/>
      <c r="P82" s="42"/>
    </row>
    <row r="83" spans="1:16" ht="42" customHeight="1">
      <c r="A83" s="15"/>
      <c r="B83" s="48"/>
      <c r="N83" s="7"/>
    </row>
    <row r="84" spans="1:16" ht="83.25" customHeight="1">
      <c r="A84" s="15"/>
      <c r="B84" s="15"/>
      <c r="C84" s="34" t="s">
        <v>16</v>
      </c>
      <c r="I84" s="34"/>
      <c r="J84" s="40"/>
    </row>
    <row r="85" spans="1:16" ht="83.25" customHeight="1">
      <c r="A85" s="15"/>
      <c r="B85" s="15"/>
      <c r="C85" s="147"/>
      <c r="D85" s="147"/>
      <c r="E85" s="147"/>
      <c r="F85" s="147"/>
      <c r="G85" s="147"/>
      <c r="H85" s="147"/>
      <c r="I85" s="147"/>
      <c r="J85" s="147"/>
      <c r="K85" s="147"/>
      <c r="L85" s="147"/>
      <c r="M85" s="147"/>
      <c r="N85" s="147"/>
    </row>
    <row r="86" spans="1:16" ht="83.25" customHeight="1">
      <c r="A86" s="15"/>
      <c r="B86" s="15"/>
      <c r="C86" s="34"/>
      <c r="D86" s="134" t="str">
        <f>C1&amp;"     "</f>
        <v xml:space="preserve">医療機関○○クリニック     </v>
      </c>
      <c r="E86" s="134"/>
      <c r="F86" s="134"/>
      <c r="G86" s="134"/>
      <c r="H86" s="134"/>
      <c r="I86" s="134"/>
      <c r="J86" s="134"/>
      <c r="K86" s="134"/>
      <c r="L86" s="134"/>
      <c r="M86" s="33" t="s">
        <v>33</v>
      </c>
    </row>
    <row r="87" spans="1:16" ht="83.25" customHeight="1">
      <c r="A87" s="29"/>
      <c r="B87" s="29"/>
      <c r="C87" s="29"/>
      <c r="D87" s="29"/>
      <c r="E87" s="29"/>
      <c r="F87" s="29"/>
      <c r="G87" s="29"/>
      <c r="H87" s="29"/>
      <c r="I87" s="29"/>
      <c r="J87" s="39"/>
      <c r="K87" s="39"/>
      <c r="L87" s="29"/>
      <c r="M87" s="29"/>
      <c r="O87" s="36" t="s">
        <v>81</v>
      </c>
    </row>
    <row r="88" spans="1:16" ht="46.5" customHeight="1">
      <c r="A88" s="29"/>
      <c r="B88" s="29"/>
      <c r="C88" s="29"/>
      <c r="D88" s="29"/>
      <c r="E88" s="29"/>
      <c r="F88" s="29"/>
      <c r="G88" s="29"/>
      <c r="H88" s="29"/>
      <c r="I88" s="29"/>
      <c r="J88" s="39"/>
      <c r="K88" s="29"/>
      <c r="L88" s="135" t="s">
        <v>103</v>
      </c>
      <c r="M88" s="135"/>
      <c r="N88" s="135"/>
    </row>
    <row r="89" spans="1:16" ht="83.25" customHeight="1">
      <c r="A89" s="14" t="s">
        <v>99</v>
      </c>
      <c r="B89" s="14"/>
      <c r="C89" s="59"/>
      <c r="D89" s="59"/>
      <c r="E89" s="59"/>
      <c r="F89" s="59"/>
      <c r="G89" s="59"/>
      <c r="H89" s="59"/>
      <c r="I89" s="59"/>
      <c r="J89" s="39"/>
      <c r="K89" s="29"/>
      <c r="L89" s="59"/>
      <c r="M89" s="59"/>
      <c r="N89" s="59"/>
    </row>
    <row r="90" spans="1:16" ht="46.5" customHeight="1">
      <c r="A90" s="59"/>
      <c r="B90" s="59"/>
      <c r="C90" s="59"/>
      <c r="D90" s="59"/>
      <c r="E90" s="59"/>
      <c r="F90" s="59"/>
      <c r="G90" s="59"/>
      <c r="H90" s="59"/>
      <c r="I90" s="59"/>
      <c r="J90" s="59"/>
      <c r="K90" s="59"/>
      <c r="L90" s="59"/>
      <c r="M90" s="59"/>
      <c r="N90" s="59"/>
    </row>
    <row r="91" spans="1:16" ht="33.75" customHeight="1">
      <c r="A91" s="59"/>
      <c r="B91" s="59"/>
      <c r="C91" s="59"/>
      <c r="D91" s="59"/>
      <c r="E91" s="59"/>
      <c r="F91" s="59"/>
      <c r="G91" s="59"/>
      <c r="H91" s="59"/>
      <c r="I91" s="62" t="s">
        <v>34</v>
      </c>
      <c r="J91" s="35"/>
      <c r="K91" s="62"/>
      <c r="L91" s="62" t="str">
        <f>C1</f>
        <v>医療機関○○クリニック</v>
      </c>
      <c r="M91" s="62"/>
      <c r="N91" s="62"/>
      <c r="O91" s="1"/>
    </row>
    <row r="92" spans="1:16" ht="33.75" customHeight="1">
      <c r="A92" s="59"/>
      <c r="B92" s="59"/>
      <c r="C92" s="59"/>
      <c r="D92" s="59"/>
      <c r="E92" s="59"/>
      <c r="F92" s="59"/>
      <c r="G92" s="59"/>
      <c r="H92" s="59"/>
      <c r="I92" s="62" t="s">
        <v>11</v>
      </c>
      <c r="J92" s="35"/>
      <c r="K92" s="62"/>
      <c r="L92" s="136"/>
      <c r="M92" s="136"/>
      <c r="N92" s="136"/>
      <c r="O92" s="1"/>
    </row>
    <row r="93" spans="1:16" s="73" customFormat="1" ht="33.75" customHeight="1">
      <c r="A93" s="114"/>
      <c r="B93" s="114"/>
      <c r="C93" s="114"/>
      <c r="D93" s="114"/>
      <c r="E93" s="114"/>
      <c r="F93" s="114"/>
      <c r="G93" s="114"/>
      <c r="H93" s="114"/>
      <c r="I93" s="115" t="s">
        <v>100</v>
      </c>
      <c r="J93" s="35"/>
      <c r="K93" s="115"/>
      <c r="L93" s="113"/>
      <c r="M93" s="113"/>
      <c r="N93" s="113"/>
      <c r="O93" s="1"/>
    </row>
    <row r="94" spans="1:16" ht="33.75" customHeight="1">
      <c r="A94" s="59"/>
      <c r="B94" s="59"/>
      <c r="C94" s="59"/>
      <c r="D94" s="59"/>
      <c r="E94" s="59"/>
      <c r="F94" s="59"/>
      <c r="G94" s="59"/>
      <c r="H94" s="59"/>
      <c r="I94" s="62" t="s">
        <v>12</v>
      </c>
      <c r="J94" s="35"/>
      <c r="K94" s="62"/>
      <c r="L94" s="136"/>
      <c r="M94" s="136"/>
      <c r="N94" s="136"/>
      <c r="O94" s="1"/>
    </row>
    <row r="95" spans="1:16" ht="33.75" customHeight="1">
      <c r="A95" s="59"/>
      <c r="B95" s="59"/>
      <c r="C95" s="59"/>
      <c r="D95" s="59"/>
      <c r="E95" s="59"/>
      <c r="F95" s="59"/>
      <c r="G95" s="59"/>
      <c r="H95" s="59"/>
      <c r="I95" s="116" t="s">
        <v>101</v>
      </c>
      <c r="J95" s="116" t="s">
        <v>102</v>
      </c>
      <c r="K95" s="116"/>
      <c r="L95" s="136"/>
      <c r="M95" s="136"/>
      <c r="N95" s="136"/>
    </row>
    <row r="96" spans="1:16" ht="61.5" customHeight="1">
      <c r="A96" s="9"/>
      <c r="B96" s="9"/>
      <c r="C96" s="9"/>
      <c r="D96" s="9"/>
      <c r="E96" s="9"/>
      <c r="F96" s="9"/>
      <c r="G96" s="9"/>
      <c r="H96" s="9"/>
      <c r="I96" s="9"/>
      <c r="J96" s="9"/>
      <c r="K96" s="9"/>
      <c r="L96" s="9"/>
      <c r="M96" s="9"/>
      <c r="N96" s="9"/>
    </row>
    <row r="97" spans="1:15" ht="83.25" customHeight="1">
      <c r="A97" s="137" t="s">
        <v>98</v>
      </c>
      <c r="B97" s="138"/>
      <c r="C97" s="138"/>
      <c r="D97" s="138"/>
      <c r="E97" s="138"/>
      <c r="F97" s="138"/>
      <c r="G97" s="138"/>
      <c r="H97" s="138"/>
      <c r="I97" s="138"/>
      <c r="J97" s="138"/>
      <c r="K97" s="138"/>
      <c r="L97" s="138"/>
      <c r="M97" s="138"/>
      <c r="N97" s="138"/>
      <c r="O97" s="8"/>
    </row>
    <row r="98" spans="1:15" ht="22.2">
      <c r="A98" s="9"/>
      <c r="B98" s="9"/>
      <c r="C98" s="9"/>
      <c r="D98" s="9"/>
      <c r="E98" s="9"/>
      <c r="F98" s="9"/>
      <c r="G98" s="9"/>
      <c r="H98" s="9"/>
      <c r="I98" s="9"/>
      <c r="J98" s="9"/>
      <c r="K98" s="9"/>
      <c r="L98" s="9"/>
      <c r="M98" s="9"/>
      <c r="N98" s="9"/>
    </row>
    <row r="99" spans="1:15" ht="22.2">
      <c r="A99" s="9"/>
      <c r="B99" s="9"/>
      <c r="C99" s="9"/>
      <c r="D99" s="9"/>
      <c r="E99" s="9"/>
      <c r="F99" s="9"/>
      <c r="G99" s="9"/>
      <c r="H99" s="9"/>
      <c r="I99" s="9"/>
      <c r="J99" s="9"/>
      <c r="K99" s="9"/>
      <c r="L99" s="9"/>
      <c r="M99" s="9"/>
      <c r="N99" s="9"/>
    </row>
    <row r="100" spans="1:15" ht="28.5" customHeight="1">
      <c r="A100" s="9"/>
      <c r="B100" s="9"/>
      <c r="C100" s="9"/>
      <c r="D100" s="9"/>
      <c r="E100" s="9"/>
      <c r="F100" s="9"/>
      <c r="G100" s="9"/>
      <c r="H100" s="9"/>
      <c r="I100" s="9"/>
      <c r="J100" s="9"/>
      <c r="K100" s="9"/>
      <c r="L100" s="9"/>
      <c r="M100" s="9"/>
      <c r="N100" s="9"/>
    </row>
    <row r="101" spans="1:15" ht="75" customHeight="1">
      <c r="A101" s="139" t="s">
        <v>96</v>
      </c>
      <c r="B101" s="139"/>
      <c r="C101" s="139"/>
      <c r="D101" s="139"/>
      <c r="E101" s="139"/>
      <c r="F101" s="139"/>
      <c r="G101" s="139"/>
      <c r="H101" s="139"/>
      <c r="I101" s="139"/>
      <c r="J101" s="139"/>
      <c r="K101" s="139"/>
      <c r="L101" s="139"/>
      <c r="M101" s="139"/>
      <c r="N101" s="139"/>
      <c r="O101" s="6"/>
    </row>
    <row r="102" spans="1:15" s="73" customFormat="1" ht="35.4">
      <c r="A102" s="140" t="s">
        <v>94</v>
      </c>
      <c r="B102" s="140"/>
      <c r="C102" s="140"/>
      <c r="D102" s="140"/>
      <c r="E102" s="140"/>
      <c r="F102" s="140"/>
      <c r="G102" s="140"/>
      <c r="H102" s="140"/>
      <c r="I102" s="83"/>
      <c r="J102" s="83"/>
      <c r="K102" s="83"/>
      <c r="L102" s="83"/>
      <c r="M102" s="83"/>
      <c r="N102" s="83"/>
      <c r="O102" s="6"/>
    </row>
    <row r="103" spans="1:15">
      <c r="C103" s="5"/>
      <c r="D103" s="5"/>
      <c r="E103" s="5"/>
      <c r="F103" s="5"/>
      <c r="G103" s="5"/>
      <c r="H103" s="5"/>
      <c r="I103" s="5"/>
    </row>
    <row r="104" spans="1:15">
      <c r="C104" s="2"/>
      <c r="D104" s="1"/>
      <c r="E104" s="1"/>
      <c r="F104" s="3"/>
      <c r="G104" s="3"/>
      <c r="H104" s="4"/>
      <c r="I104" s="4"/>
    </row>
    <row r="105" spans="1:15" ht="45.6">
      <c r="C105" s="10" t="s">
        <v>13</v>
      </c>
      <c r="D105" s="11"/>
      <c r="E105" s="11"/>
      <c r="F105" s="161">
        <f>SUM(F126,J126,N126)</f>
        <v>0</v>
      </c>
      <c r="G105" s="161"/>
      <c r="H105" s="161"/>
      <c r="I105" s="161"/>
      <c r="J105" s="161"/>
      <c r="K105" s="11"/>
      <c r="L105" s="7"/>
      <c r="M105" s="7"/>
    </row>
    <row r="107" spans="1:15" ht="48.75" customHeight="1"/>
    <row r="108" spans="1:15" ht="35.4">
      <c r="A108" s="29" t="s">
        <v>14</v>
      </c>
      <c r="B108" s="29"/>
      <c r="C108" s="29"/>
      <c r="D108" s="29"/>
      <c r="E108" s="29"/>
      <c r="F108" s="29"/>
      <c r="G108" s="29"/>
      <c r="H108" s="29"/>
      <c r="I108" s="29"/>
      <c r="J108" s="29"/>
      <c r="K108" s="29"/>
      <c r="L108" s="29"/>
      <c r="M108" s="29"/>
      <c r="N108" s="29"/>
    </row>
    <row r="109" spans="1:15" ht="26.25" customHeight="1">
      <c r="A109" s="29"/>
      <c r="B109" s="29"/>
      <c r="C109" s="29"/>
      <c r="D109" s="29"/>
      <c r="E109" s="29"/>
      <c r="F109" s="29"/>
      <c r="G109" s="29"/>
      <c r="H109" s="29"/>
      <c r="I109" s="29"/>
      <c r="J109" s="29"/>
      <c r="K109" s="29"/>
      <c r="L109" s="29"/>
      <c r="M109" s="29"/>
      <c r="N109" s="59"/>
    </row>
    <row r="110" spans="1:15" ht="35.4">
      <c r="A110" s="85" t="s">
        <v>104</v>
      </c>
      <c r="B110" s="59"/>
      <c r="C110" s="59"/>
      <c r="D110" s="59"/>
      <c r="E110" s="59"/>
      <c r="F110" s="29"/>
      <c r="G110" s="29"/>
      <c r="H110" s="29"/>
      <c r="I110" s="29"/>
      <c r="J110" s="29"/>
      <c r="K110" s="29"/>
      <c r="L110" s="29"/>
      <c r="M110" s="29"/>
      <c r="N110" s="59"/>
    </row>
    <row r="111" spans="1:15" ht="35.4">
      <c r="A111" s="59" t="s">
        <v>15</v>
      </c>
      <c r="B111" s="59"/>
      <c r="C111" s="59"/>
      <c r="D111" s="59"/>
      <c r="E111" s="59"/>
      <c r="F111" s="29"/>
      <c r="G111" s="31">
        <f>COUNTIF(K8:K47,"150回以上")</f>
        <v>0</v>
      </c>
      <c r="H111" s="59" t="s">
        <v>40</v>
      </c>
      <c r="J111" s="59"/>
      <c r="K111" s="59"/>
      <c r="L111" s="59"/>
      <c r="M111" s="59"/>
      <c r="N111" s="59"/>
    </row>
    <row r="112" spans="1:15" ht="35.4">
      <c r="A112" s="59" t="s">
        <v>17</v>
      </c>
      <c r="B112" s="59"/>
      <c r="C112" s="59"/>
      <c r="D112" s="59"/>
      <c r="E112" s="59"/>
      <c r="F112" s="29"/>
      <c r="G112" s="31">
        <f>COUNTIF(K8:K47,"100回以上")</f>
        <v>0</v>
      </c>
      <c r="H112" s="59" t="s">
        <v>41</v>
      </c>
      <c r="J112" s="59"/>
      <c r="K112" s="59"/>
      <c r="L112" s="59"/>
      <c r="M112" s="59"/>
      <c r="N112" s="59"/>
    </row>
    <row r="113" spans="1:16" ht="41.25" customHeight="1">
      <c r="A113" s="29"/>
      <c r="B113" s="29"/>
      <c r="C113" s="29"/>
      <c r="D113" s="29"/>
      <c r="E113" s="29"/>
      <c r="F113" s="29"/>
      <c r="G113" s="29"/>
      <c r="H113" s="29"/>
      <c r="I113" s="29"/>
      <c r="J113" s="29"/>
      <c r="K113" s="29"/>
      <c r="L113" s="29"/>
      <c r="M113" s="29"/>
      <c r="N113" s="29"/>
      <c r="P113" s="12"/>
    </row>
    <row r="114" spans="1:16" ht="30.75" customHeight="1">
      <c r="A114" s="28"/>
      <c r="B114" s="28"/>
      <c r="C114" s="132" t="s">
        <v>9</v>
      </c>
      <c r="D114" s="132"/>
      <c r="E114" s="132"/>
      <c r="F114" s="162" t="s">
        <v>30</v>
      </c>
      <c r="G114" s="163"/>
      <c r="H114" s="163"/>
      <c r="I114" s="163"/>
      <c r="J114" s="162" t="s">
        <v>29</v>
      </c>
      <c r="K114" s="163"/>
      <c r="L114" s="163"/>
      <c r="M114" s="132" t="s">
        <v>10</v>
      </c>
      <c r="N114" s="133"/>
      <c r="P114" s="13"/>
    </row>
    <row r="115" spans="1:16" ht="18.75" customHeight="1">
      <c r="A115" s="28"/>
      <c r="B115" s="28"/>
      <c r="C115" s="157" t="s">
        <v>28</v>
      </c>
      <c r="D115" s="158"/>
      <c r="E115" s="158"/>
      <c r="F115" s="157" t="s">
        <v>38</v>
      </c>
      <c r="G115" s="159"/>
      <c r="H115" s="159"/>
      <c r="I115" s="159"/>
      <c r="J115" s="157" t="s">
        <v>39</v>
      </c>
      <c r="K115" s="159"/>
      <c r="L115" s="159"/>
      <c r="M115" s="160" t="s">
        <v>31</v>
      </c>
      <c r="N115" s="159"/>
      <c r="P115" s="13"/>
    </row>
    <row r="116" spans="1:16" ht="35.4">
      <c r="A116" s="30" t="s">
        <v>85</v>
      </c>
      <c r="B116" s="30"/>
      <c r="C116" s="30"/>
      <c r="D116" s="125">
        <f>SUM(J9:J10)</f>
        <v>0</v>
      </c>
      <c r="E116" s="125"/>
      <c r="F116" s="126">
        <f>IF(AND($G$111&gt;=4,K9="150回以上"),D116*3000,0)</f>
        <v>0</v>
      </c>
      <c r="G116" s="126"/>
      <c r="H116" s="126"/>
      <c r="I116" s="126"/>
      <c r="J116" s="126">
        <f>IF(AND($G$112&gt;=4,K9="100回以上"),D116*2000,0)</f>
        <v>0</v>
      </c>
      <c r="K116" s="126"/>
      <c r="L116" s="126"/>
      <c r="M116" s="37">
        <f>IF(AND(F116=0,J116=0),COUNTIF(H11:I11,"&gt;=50"),0)</f>
        <v>0</v>
      </c>
      <c r="N116" s="58">
        <f t="shared" ref="N116:N123" si="23">M116*100000</f>
        <v>0</v>
      </c>
      <c r="P116" s="13"/>
    </row>
    <row r="117" spans="1:16" ht="35.4">
      <c r="A117" s="30" t="s">
        <v>86</v>
      </c>
      <c r="B117" s="30"/>
      <c r="C117" s="30"/>
      <c r="D117" s="125">
        <f>SUM(J13:J14)</f>
        <v>0</v>
      </c>
      <c r="E117" s="125"/>
      <c r="F117" s="126">
        <f>IF(AND($G$111&gt;=4,K13="150回以上"),D117*3000,0)</f>
        <v>0</v>
      </c>
      <c r="G117" s="126"/>
      <c r="H117" s="126"/>
      <c r="I117" s="126"/>
      <c r="J117" s="126">
        <f>IF(AND($G$112&gt;=4,K13="100回以上"),D117*2000,0)</f>
        <v>0</v>
      </c>
      <c r="K117" s="126"/>
      <c r="L117" s="126"/>
      <c r="M117" s="37">
        <f>IF(AND(F117=0,J117=0),COUNTIF(C15:I15,"&gt;=50"),0)</f>
        <v>0</v>
      </c>
      <c r="N117" s="58">
        <f t="shared" si="23"/>
        <v>0</v>
      </c>
      <c r="P117" s="13"/>
    </row>
    <row r="118" spans="1:16" ht="35.4">
      <c r="A118" s="30" t="s">
        <v>87</v>
      </c>
      <c r="B118" s="30"/>
      <c r="C118" s="30"/>
      <c r="D118" s="125">
        <f>SUM(J17:J18)</f>
        <v>0</v>
      </c>
      <c r="E118" s="125"/>
      <c r="F118" s="126">
        <f>IF(AND($G$111&gt;=4,K17="150回以上"),D118*3000,0)</f>
        <v>0</v>
      </c>
      <c r="G118" s="126"/>
      <c r="H118" s="126"/>
      <c r="I118" s="126"/>
      <c r="J118" s="126">
        <f>IF(AND($G$112&gt;=4,K17="100回以上"),D118*2000,0)</f>
        <v>0</v>
      </c>
      <c r="K118" s="126"/>
      <c r="L118" s="126"/>
      <c r="M118" s="37">
        <f>IF(AND(F118=0,J118=0),COUNTIF(C19:I19,"&gt;=50"),0)</f>
        <v>0</v>
      </c>
      <c r="N118" s="58">
        <f t="shared" si="23"/>
        <v>0</v>
      </c>
      <c r="P118" s="13"/>
    </row>
    <row r="119" spans="1:16" ht="35.4">
      <c r="A119" s="30" t="s">
        <v>88</v>
      </c>
      <c r="B119" s="30"/>
      <c r="C119" s="30"/>
      <c r="D119" s="125">
        <f>SUM(J21:J22)</f>
        <v>0</v>
      </c>
      <c r="E119" s="125"/>
      <c r="F119" s="126">
        <f>IF(AND($G$111&gt;=4,K21="150回以上"),D119*3000,0)</f>
        <v>0</v>
      </c>
      <c r="G119" s="126"/>
      <c r="H119" s="126"/>
      <c r="I119" s="126"/>
      <c r="J119" s="126">
        <f>IF(AND($G$112&gt;=4,K21="100回以上"),D119*2000,0)</f>
        <v>0</v>
      </c>
      <c r="K119" s="126"/>
      <c r="L119" s="126"/>
      <c r="M119" s="37">
        <f>IF(AND(F119=0,J119=0),COUNTIF(C23:I23,"&gt;=50"),0)</f>
        <v>0</v>
      </c>
      <c r="N119" s="58">
        <f t="shared" si="23"/>
        <v>0</v>
      </c>
      <c r="P119" s="13"/>
    </row>
    <row r="120" spans="1:16" ht="35.4">
      <c r="A120" s="30" t="s">
        <v>89</v>
      </c>
      <c r="B120" s="30"/>
      <c r="C120" s="30"/>
      <c r="D120" s="125">
        <f>SUM(J25:J26)</f>
        <v>0</v>
      </c>
      <c r="E120" s="125"/>
      <c r="F120" s="126">
        <f>IF(AND($G$111&gt;=4,K25="150回以上"),D120*3000,0)</f>
        <v>0</v>
      </c>
      <c r="G120" s="126"/>
      <c r="H120" s="126"/>
      <c r="I120" s="126"/>
      <c r="J120" s="126">
        <f>IF(AND($G$112&gt;=4,K25="100回以上"),D120*2000,0)</f>
        <v>0</v>
      </c>
      <c r="K120" s="126"/>
      <c r="L120" s="126"/>
      <c r="M120" s="37">
        <f>IF(AND(F120=0,J120=0),COUNTIF(C27:I27,"&gt;=50"),0)</f>
        <v>0</v>
      </c>
      <c r="N120" s="58">
        <f t="shared" si="23"/>
        <v>0</v>
      </c>
      <c r="P120" s="13"/>
    </row>
    <row r="121" spans="1:16" ht="35.4">
      <c r="A121" s="30" t="s">
        <v>90</v>
      </c>
      <c r="B121" s="30"/>
      <c r="C121" s="30"/>
      <c r="D121" s="125">
        <f>SUM(J29:J30)</f>
        <v>0</v>
      </c>
      <c r="E121" s="125"/>
      <c r="F121" s="126">
        <f>IF(AND($G$111&gt;=4,K29="150回以上"),D121*3000,0)</f>
        <v>0</v>
      </c>
      <c r="G121" s="126"/>
      <c r="H121" s="126"/>
      <c r="I121" s="126"/>
      <c r="J121" s="126">
        <f>IF(AND($G$112&gt;=4,K29="100回以上"),D121*2000,0)</f>
        <v>0</v>
      </c>
      <c r="K121" s="126"/>
      <c r="L121" s="126"/>
      <c r="M121" s="37">
        <f>IF(AND(F121=0,J121=0),COUNTIF(C31:I31,"&gt;=50"),0)</f>
        <v>0</v>
      </c>
      <c r="N121" s="58">
        <f t="shared" si="23"/>
        <v>0</v>
      </c>
      <c r="P121" s="13"/>
    </row>
    <row r="122" spans="1:16" ht="35.4">
      <c r="A122" s="30" t="s">
        <v>91</v>
      </c>
      <c r="B122" s="30"/>
      <c r="C122" s="30"/>
      <c r="D122" s="125">
        <f>SUM(J33:J34)</f>
        <v>0</v>
      </c>
      <c r="E122" s="125"/>
      <c r="F122" s="126">
        <f>IF(AND($G$111&gt;=4,K33="150回以上"),D122*3000,0)</f>
        <v>0</v>
      </c>
      <c r="G122" s="126"/>
      <c r="H122" s="126"/>
      <c r="I122" s="126"/>
      <c r="J122" s="126">
        <f>IF(AND($G$112&gt;=4,K33="100回以上"),D122*2000,0)</f>
        <v>0</v>
      </c>
      <c r="K122" s="126"/>
      <c r="L122" s="126"/>
      <c r="M122" s="37">
        <f>IF(AND(F122=0,J122=0),COUNTIF(C35:I35,"&gt;=50"),0)</f>
        <v>0</v>
      </c>
      <c r="N122" s="58">
        <f t="shared" si="23"/>
        <v>0</v>
      </c>
      <c r="P122" s="13"/>
    </row>
    <row r="123" spans="1:16" ht="35.4">
      <c r="A123" s="30" t="s">
        <v>92</v>
      </c>
      <c r="B123" s="30"/>
      <c r="C123" s="30"/>
      <c r="D123" s="125">
        <f>SUM(J37:J38)</f>
        <v>0</v>
      </c>
      <c r="E123" s="125"/>
      <c r="F123" s="126">
        <f>IF(AND($G$111&gt;=4,K37="150回以上"),D123*3000,0)</f>
        <v>0</v>
      </c>
      <c r="G123" s="126"/>
      <c r="H123" s="126"/>
      <c r="I123" s="126"/>
      <c r="J123" s="126">
        <f>IF(AND($G$112&gt;=4,K37="100回以上"),D123*2000,0)</f>
        <v>0</v>
      </c>
      <c r="K123" s="126"/>
      <c r="L123" s="126"/>
      <c r="M123" s="37">
        <f>IF(AND(F123=0,J123=0),COUNTIF(C39:I39,"&gt;=50"),0)</f>
        <v>0</v>
      </c>
      <c r="N123" s="58">
        <f t="shared" si="23"/>
        <v>0</v>
      </c>
      <c r="P123" s="13"/>
    </row>
    <row r="124" spans="1:16" s="73" customFormat="1" ht="35.4">
      <c r="A124" s="30" t="s">
        <v>83</v>
      </c>
      <c r="B124" s="30"/>
      <c r="C124" s="30"/>
      <c r="D124" s="125">
        <f>SUM(J41)</f>
        <v>0</v>
      </c>
      <c r="E124" s="125"/>
      <c r="F124" s="126">
        <f>IF(AND($G$111&gt;=4,K41="150回以上"),D124*3000,0)</f>
        <v>0</v>
      </c>
      <c r="G124" s="126"/>
      <c r="H124" s="126"/>
      <c r="I124" s="126"/>
      <c r="J124" s="126">
        <f>IF(AND($G$112&gt;=4,K41="100回以上"),D124*2000,0)</f>
        <v>0</v>
      </c>
      <c r="K124" s="126"/>
      <c r="L124" s="126"/>
      <c r="M124" s="37">
        <f>IF(AND(F124=0,J124=0),COUNTIF(C43:I43,"&gt;=50"),0)</f>
        <v>0</v>
      </c>
      <c r="N124" s="84">
        <f t="shared" ref="N124:N125" si="24">M124*100000</f>
        <v>0</v>
      </c>
      <c r="P124" s="13"/>
    </row>
    <row r="125" spans="1:16" s="73" customFormat="1" ht="36" thickBot="1">
      <c r="A125" s="30" t="s">
        <v>84</v>
      </c>
      <c r="B125" s="30"/>
      <c r="C125" s="30"/>
      <c r="D125" s="125">
        <f>SUM(J45)</f>
        <v>0</v>
      </c>
      <c r="E125" s="125"/>
      <c r="F125" s="126">
        <f>IF(AND($G$111&gt;=4,K45="150回以上"),D125*3000,0)</f>
        <v>0</v>
      </c>
      <c r="G125" s="126"/>
      <c r="H125" s="126"/>
      <c r="I125" s="126"/>
      <c r="J125" s="126">
        <f>IF(AND($G$112&gt;=4,K45="100回以上"),D125*2000,0)</f>
        <v>0</v>
      </c>
      <c r="K125" s="126"/>
      <c r="L125" s="126"/>
      <c r="M125" s="37">
        <f>IF(AND(F125=0,J125=0),COUNTIF(C47:I47,"&gt;=50"),0)</f>
        <v>0</v>
      </c>
      <c r="N125" s="84">
        <f t="shared" si="24"/>
        <v>0</v>
      </c>
      <c r="P125" s="13"/>
    </row>
    <row r="126" spans="1:16" ht="36" thickTop="1">
      <c r="A126" s="32" t="s">
        <v>27</v>
      </c>
      <c r="B126" s="32"/>
      <c r="C126" s="32"/>
      <c r="D126" s="123">
        <f>SUM(D116:E125)</f>
        <v>0</v>
      </c>
      <c r="E126" s="123"/>
      <c r="F126" s="124">
        <f>SUM(F116:I125)</f>
        <v>0</v>
      </c>
      <c r="G126" s="124"/>
      <c r="H126" s="124"/>
      <c r="I126" s="124"/>
      <c r="J126" s="124">
        <f>SUM(J116:L125)</f>
        <v>0</v>
      </c>
      <c r="K126" s="124"/>
      <c r="L126" s="124"/>
      <c r="M126" s="38">
        <f>SUM(M116:M125)</f>
        <v>0</v>
      </c>
      <c r="N126" s="63">
        <f>SUM(N116:N125)</f>
        <v>0</v>
      </c>
    </row>
    <row r="127" spans="1:16" ht="90" customHeight="1">
      <c r="A127" s="59"/>
      <c r="B127" s="59"/>
      <c r="C127" s="59"/>
      <c r="D127" s="122"/>
      <c r="E127" s="122"/>
      <c r="F127" s="59"/>
      <c r="G127" s="59"/>
      <c r="H127" s="59"/>
      <c r="I127" s="59"/>
      <c r="J127" s="59"/>
      <c r="K127" s="59"/>
      <c r="L127" s="59"/>
      <c r="M127" s="59"/>
      <c r="N127" s="59"/>
    </row>
    <row r="128" spans="1:16" ht="39.75" customHeight="1">
      <c r="A128" s="60" t="s">
        <v>18</v>
      </c>
      <c r="B128" s="117"/>
      <c r="C128" s="118"/>
      <c r="D128" s="118"/>
      <c r="E128" s="118"/>
      <c r="F128" s="118"/>
      <c r="G128" s="118"/>
      <c r="H128" s="119"/>
      <c r="I128" s="120" t="s">
        <v>19</v>
      </c>
      <c r="J128" s="120"/>
      <c r="K128" s="120"/>
      <c r="L128" s="121"/>
      <c r="M128" s="121"/>
      <c r="N128" s="121"/>
      <c r="O128" s="24"/>
    </row>
    <row r="129" spans="1:15" ht="39.75" customHeight="1">
      <c r="A129" s="60" t="s">
        <v>20</v>
      </c>
      <c r="B129" s="117"/>
      <c r="C129" s="118"/>
      <c r="D129" s="118"/>
      <c r="E129" s="118"/>
      <c r="F129" s="118"/>
      <c r="G129" s="118"/>
      <c r="H129" s="119"/>
      <c r="I129" s="120" t="s">
        <v>21</v>
      </c>
      <c r="J129" s="120"/>
      <c r="K129" s="120"/>
      <c r="L129" s="121"/>
      <c r="M129" s="121"/>
      <c r="N129" s="121"/>
      <c r="O129" s="23"/>
    </row>
    <row r="130" spans="1:15" ht="39.75" customHeight="1">
      <c r="A130" s="60" t="s">
        <v>22</v>
      </c>
      <c r="B130" s="117"/>
      <c r="C130" s="118"/>
      <c r="D130" s="118"/>
      <c r="E130" s="118"/>
      <c r="F130" s="118"/>
      <c r="G130" s="118"/>
      <c r="H130" s="119"/>
      <c r="I130" s="120" t="s">
        <v>23</v>
      </c>
      <c r="J130" s="120"/>
      <c r="K130" s="120"/>
      <c r="L130" s="121"/>
      <c r="M130" s="121"/>
      <c r="N130" s="121"/>
      <c r="O130" s="23"/>
    </row>
    <row r="131" spans="1:15" ht="39.75" customHeight="1">
      <c r="A131" s="60" t="s">
        <v>25</v>
      </c>
      <c r="B131" s="117"/>
      <c r="C131" s="118"/>
      <c r="D131" s="118"/>
      <c r="E131" s="118"/>
      <c r="F131" s="118"/>
      <c r="G131" s="118"/>
      <c r="H131" s="118"/>
      <c r="I131" s="118"/>
      <c r="J131" s="118"/>
      <c r="K131" s="118"/>
      <c r="L131" s="118"/>
      <c r="M131" s="118"/>
      <c r="N131" s="119"/>
      <c r="O131" s="22"/>
    </row>
    <row r="132" spans="1:15" ht="39.75" customHeight="1">
      <c r="A132" s="60" t="s">
        <v>24</v>
      </c>
      <c r="B132" s="117"/>
      <c r="C132" s="118"/>
      <c r="D132" s="118"/>
      <c r="E132" s="118"/>
      <c r="F132" s="118"/>
      <c r="G132" s="118"/>
      <c r="H132" s="118"/>
      <c r="I132" s="118"/>
      <c r="J132" s="118"/>
      <c r="K132" s="118"/>
      <c r="L132" s="118"/>
      <c r="M132" s="118"/>
      <c r="N132" s="119"/>
      <c r="O132" s="25"/>
    </row>
  </sheetData>
  <mergeCells count="125">
    <mergeCell ref="E49:I49"/>
    <mergeCell ref="C115:E115"/>
    <mergeCell ref="F115:I115"/>
    <mergeCell ref="J115:L115"/>
    <mergeCell ref="M115:N115"/>
    <mergeCell ref="D116:E116"/>
    <mergeCell ref="F116:I116"/>
    <mergeCell ref="J116:L116"/>
    <mergeCell ref="D117:E117"/>
    <mergeCell ref="F117:I117"/>
    <mergeCell ref="J117:L117"/>
    <mergeCell ref="F105:J105"/>
    <mergeCell ref="C114:E114"/>
    <mergeCell ref="F114:I114"/>
    <mergeCell ref="J114:L114"/>
    <mergeCell ref="L95:N95"/>
    <mergeCell ref="C1:J1"/>
    <mergeCell ref="J6:J7"/>
    <mergeCell ref="K6:K7"/>
    <mergeCell ref="L6:N7"/>
    <mergeCell ref="L8:N8"/>
    <mergeCell ref="J9:J10"/>
    <mergeCell ref="K9:K10"/>
    <mergeCell ref="L9:N9"/>
    <mergeCell ref="L10:N10"/>
    <mergeCell ref="A5:H5"/>
    <mergeCell ref="L16:N16"/>
    <mergeCell ref="J17:J18"/>
    <mergeCell ref="K17:K18"/>
    <mergeCell ref="L17:N17"/>
    <mergeCell ref="L18:N18"/>
    <mergeCell ref="L20:N20"/>
    <mergeCell ref="L11:N11"/>
    <mergeCell ref="L12:N12"/>
    <mergeCell ref="J13:J14"/>
    <mergeCell ref="K13:K14"/>
    <mergeCell ref="L13:N13"/>
    <mergeCell ref="L14:N14"/>
    <mergeCell ref="L28:N28"/>
    <mergeCell ref="J29:J30"/>
    <mergeCell ref="K29:K30"/>
    <mergeCell ref="L29:N29"/>
    <mergeCell ref="L30:N30"/>
    <mergeCell ref="L32:N32"/>
    <mergeCell ref="J21:J22"/>
    <mergeCell ref="K21:K22"/>
    <mergeCell ref="L21:N21"/>
    <mergeCell ref="L22:N22"/>
    <mergeCell ref="L24:N24"/>
    <mergeCell ref="J25:J26"/>
    <mergeCell ref="K25:K26"/>
    <mergeCell ref="L25:N25"/>
    <mergeCell ref="L26:N26"/>
    <mergeCell ref="J33:J34"/>
    <mergeCell ref="K33:K34"/>
    <mergeCell ref="L33:N33"/>
    <mergeCell ref="L34:N34"/>
    <mergeCell ref="L36:N36"/>
    <mergeCell ref="J37:J38"/>
    <mergeCell ref="K37:K38"/>
    <mergeCell ref="L37:N37"/>
    <mergeCell ref="L38:N38"/>
    <mergeCell ref="L40:N40"/>
    <mergeCell ref="J41:J42"/>
    <mergeCell ref="K41:K42"/>
    <mergeCell ref="L41:N41"/>
    <mergeCell ref="L42:N42"/>
    <mergeCell ref="L44:N44"/>
    <mergeCell ref="J45:J46"/>
    <mergeCell ref="K45:K46"/>
    <mergeCell ref="M114:N114"/>
    <mergeCell ref="D86:L86"/>
    <mergeCell ref="L88:N88"/>
    <mergeCell ref="L92:N92"/>
    <mergeCell ref="L94:N94"/>
    <mergeCell ref="A97:N97"/>
    <mergeCell ref="A101:N101"/>
    <mergeCell ref="L45:N45"/>
    <mergeCell ref="L46:N46"/>
    <mergeCell ref="A102:H102"/>
    <mergeCell ref="A65:M66"/>
    <mergeCell ref="A67:M68"/>
    <mergeCell ref="A73:O73"/>
    <mergeCell ref="B79:M79"/>
    <mergeCell ref="B82:M82"/>
    <mergeCell ref="C85:N85"/>
    <mergeCell ref="D120:E120"/>
    <mergeCell ref="F120:I120"/>
    <mergeCell ref="J120:L120"/>
    <mergeCell ref="D121:E121"/>
    <mergeCell ref="F121:I121"/>
    <mergeCell ref="J121:L121"/>
    <mergeCell ref="D118:E118"/>
    <mergeCell ref="F118:I118"/>
    <mergeCell ref="J118:L118"/>
    <mergeCell ref="D119:E119"/>
    <mergeCell ref="F119:I119"/>
    <mergeCell ref="J119:L119"/>
    <mergeCell ref="D126:E126"/>
    <mergeCell ref="F126:I126"/>
    <mergeCell ref="J126:L126"/>
    <mergeCell ref="D122:E122"/>
    <mergeCell ref="F122:I122"/>
    <mergeCell ref="J122:L122"/>
    <mergeCell ref="D123:E123"/>
    <mergeCell ref="F123:I123"/>
    <mergeCell ref="J123:L123"/>
    <mergeCell ref="D124:E124"/>
    <mergeCell ref="F124:I124"/>
    <mergeCell ref="J124:L124"/>
    <mergeCell ref="D125:E125"/>
    <mergeCell ref="F125:I125"/>
    <mergeCell ref="J125:L125"/>
    <mergeCell ref="B130:H130"/>
    <mergeCell ref="I130:K130"/>
    <mergeCell ref="L130:N130"/>
    <mergeCell ref="B131:N131"/>
    <mergeCell ref="B132:N132"/>
    <mergeCell ref="D127:E127"/>
    <mergeCell ref="B128:H128"/>
    <mergeCell ref="I128:K128"/>
    <mergeCell ref="L128:N128"/>
    <mergeCell ref="B129:H129"/>
    <mergeCell ref="I129:K129"/>
    <mergeCell ref="L129:N129"/>
  </mergeCells>
  <phoneticPr fontId="2"/>
  <dataValidations count="1">
    <dataValidation type="list" allowBlank="1" showInputMessage="1" sqref="K9 K33 K13 K17 K21 K25 K29 K37 K41 K45">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2" manualBreakCount="2">
    <brk id="50" max="14" man="1"/>
    <brk id="86"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31"/>
  <sheetViews>
    <sheetView tabSelected="1" view="pageBreakPreview" zoomScale="55" zoomScaleNormal="55" zoomScaleSheetLayoutView="55" workbookViewId="0">
      <selection activeCell="F25" sqref="E25:G25"/>
    </sheetView>
  </sheetViews>
  <sheetFormatPr defaultColWidth="9" defaultRowHeight="18"/>
  <cols>
    <col min="1" max="1" width="38.69921875" style="73" customWidth="1"/>
    <col min="2" max="9" width="11.19921875" style="73" customWidth="1"/>
    <col min="10" max="10" width="15" style="73" customWidth="1"/>
    <col min="11" max="11" width="14.09765625" style="73" customWidth="1"/>
    <col min="12" max="12" width="11.3984375" style="73" customWidth="1"/>
    <col min="13" max="13" width="14" style="73" customWidth="1"/>
    <col min="14" max="14" width="20.19921875" style="73" customWidth="1"/>
    <col min="15" max="15" width="10.09765625" style="73" customWidth="1"/>
    <col min="16" max="16384" width="9" style="73"/>
  </cols>
  <sheetData>
    <row r="1" spans="1:15" ht="42" customHeight="1">
      <c r="A1" s="41" t="s">
        <v>32</v>
      </c>
      <c r="B1" s="41"/>
      <c r="C1" s="148" t="s">
        <v>35</v>
      </c>
      <c r="D1" s="149"/>
      <c r="E1" s="149"/>
      <c r="F1" s="149"/>
      <c r="G1" s="149"/>
      <c r="H1" s="149"/>
      <c r="I1" s="149"/>
      <c r="J1" s="149"/>
      <c r="O1" s="72" t="s">
        <v>80</v>
      </c>
    </row>
    <row r="2" spans="1:15" ht="77.25" customHeight="1">
      <c r="A2" s="16" t="s">
        <v>79</v>
      </c>
      <c r="B2" s="16"/>
      <c r="C2" s="16"/>
      <c r="D2" s="16"/>
      <c r="E2" s="16"/>
      <c r="F2" s="16"/>
      <c r="G2" s="16"/>
      <c r="H2" s="16"/>
      <c r="I2" s="16"/>
      <c r="J2" s="16"/>
      <c r="K2" s="16"/>
      <c r="L2" s="16"/>
      <c r="N2" s="71" t="s">
        <v>67</v>
      </c>
    </row>
    <row r="3" spans="1:15" ht="45" customHeight="1">
      <c r="A3" s="16"/>
      <c r="B3" s="16"/>
      <c r="C3" s="16"/>
      <c r="D3" s="16"/>
      <c r="E3" s="16"/>
      <c r="F3" s="16"/>
      <c r="G3" s="16"/>
      <c r="H3" s="16"/>
      <c r="I3" s="16"/>
      <c r="J3" s="16"/>
      <c r="K3" s="16"/>
      <c r="L3" s="16"/>
      <c r="N3" s="17"/>
    </row>
    <row r="4" spans="1:15" ht="45" customHeight="1">
      <c r="A4" s="16" t="s">
        <v>37</v>
      </c>
      <c r="B4" s="16"/>
      <c r="C4" s="16"/>
      <c r="D4" s="16"/>
      <c r="E4" s="16"/>
      <c r="F4" s="16"/>
      <c r="G4" s="16"/>
      <c r="H4" s="16"/>
      <c r="I4" s="16"/>
      <c r="J4" s="16"/>
      <c r="K4" s="16"/>
      <c r="L4" s="16"/>
      <c r="N4" s="17"/>
    </row>
    <row r="5" spans="1:15" ht="45" customHeight="1">
      <c r="A5" s="155" t="s">
        <v>82</v>
      </c>
      <c r="B5" s="155"/>
      <c r="C5" s="155"/>
      <c r="D5" s="155"/>
      <c r="E5" s="155"/>
      <c r="F5" s="155"/>
      <c r="G5" s="155"/>
      <c r="H5" s="155"/>
      <c r="I5" s="16"/>
      <c r="J5" s="16"/>
      <c r="K5" s="16"/>
      <c r="L5" s="16"/>
      <c r="N5" s="17"/>
    </row>
    <row r="6" spans="1:15" ht="42" customHeight="1">
      <c r="A6" s="18"/>
      <c r="B6" s="18"/>
      <c r="C6" s="18"/>
      <c r="D6" s="18"/>
      <c r="E6" s="18"/>
      <c r="F6" s="18"/>
      <c r="G6" s="18"/>
      <c r="H6" s="18"/>
      <c r="I6" s="18"/>
      <c r="J6" s="150" t="s">
        <v>7</v>
      </c>
      <c r="K6" s="152" t="s">
        <v>26</v>
      </c>
      <c r="L6" s="154" t="s">
        <v>8</v>
      </c>
      <c r="M6" s="154"/>
      <c r="N6" s="154"/>
    </row>
    <row r="7" spans="1:15" ht="42" customHeight="1" thickBot="1">
      <c r="A7" s="18"/>
      <c r="B7" s="18"/>
      <c r="C7" s="81" t="s">
        <v>0</v>
      </c>
      <c r="D7" s="81" t="s">
        <v>1</v>
      </c>
      <c r="E7" s="81" t="s">
        <v>2</v>
      </c>
      <c r="F7" s="81" t="s">
        <v>3</v>
      </c>
      <c r="G7" s="81" t="s">
        <v>4</v>
      </c>
      <c r="H7" s="95" t="s">
        <v>5</v>
      </c>
      <c r="I7" s="95" t="s">
        <v>6</v>
      </c>
      <c r="J7" s="151"/>
      <c r="K7" s="153"/>
      <c r="L7" s="154"/>
      <c r="M7" s="154"/>
      <c r="N7" s="154"/>
    </row>
    <row r="8" spans="1:15" ht="42" customHeight="1" thickTop="1">
      <c r="A8" s="18"/>
      <c r="B8" s="18"/>
      <c r="C8" s="68"/>
      <c r="D8" s="68"/>
      <c r="E8" s="68"/>
      <c r="F8" s="68"/>
      <c r="G8" s="96"/>
      <c r="H8" s="101">
        <v>44652</v>
      </c>
      <c r="I8" s="107">
        <f>H8+1</f>
        <v>44653</v>
      </c>
      <c r="J8" s="93"/>
      <c r="K8" s="55"/>
      <c r="L8" s="127"/>
      <c r="M8" s="127"/>
      <c r="N8" s="127"/>
      <c r="O8" s="7"/>
    </row>
    <row r="9" spans="1:15" ht="42" customHeight="1">
      <c r="A9" s="27" t="s">
        <v>36</v>
      </c>
      <c r="B9" s="44" t="s">
        <v>42</v>
      </c>
      <c r="C9" s="111"/>
      <c r="D9" s="111"/>
      <c r="E9" s="111"/>
      <c r="F9" s="111"/>
      <c r="G9" s="112"/>
      <c r="H9" s="103"/>
      <c r="I9" s="108"/>
      <c r="J9" s="164"/>
      <c r="K9" s="166"/>
      <c r="L9" s="127"/>
      <c r="M9" s="127"/>
      <c r="N9" s="127"/>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thickBot="1">
      <c r="A10" s="27" t="s">
        <v>36</v>
      </c>
      <c r="B10" s="44" t="s">
        <v>43</v>
      </c>
      <c r="C10" s="111"/>
      <c r="D10" s="111"/>
      <c r="E10" s="111"/>
      <c r="F10" s="111"/>
      <c r="G10" s="112"/>
      <c r="H10" s="103"/>
      <c r="I10" s="108"/>
      <c r="J10" s="165"/>
      <c r="K10" s="167"/>
      <c r="L10" s="127"/>
      <c r="M10" s="127"/>
      <c r="N10" s="127"/>
      <c r="O10" s="7"/>
    </row>
    <row r="11" spans="1:15" ht="42" hidden="1" customHeight="1" thickBot="1">
      <c r="A11" s="27"/>
      <c r="B11" s="44"/>
      <c r="C11" s="91"/>
      <c r="D11" s="91"/>
      <c r="E11" s="91"/>
      <c r="F11" s="91"/>
      <c r="G11" s="100"/>
      <c r="H11" s="103">
        <f t="shared" ref="H11:I11" si="0">H9+H10</f>
        <v>0</v>
      </c>
      <c r="I11" s="108">
        <f t="shared" si="0"/>
        <v>0</v>
      </c>
      <c r="J11" s="94"/>
      <c r="K11" s="55"/>
      <c r="L11" s="127"/>
      <c r="M11" s="127"/>
      <c r="N11" s="127"/>
      <c r="O11" s="7"/>
    </row>
    <row r="12" spans="1:15" ht="42" customHeight="1" thickTop="1" thickBot="1">
      <c r="A12" s="19"/>
      <c r="B12" s="89"/>
      <c r="C12" s="101">
        <f>I8+1</f>
        <v>44654</v>
      </c>
      <c r="D12" s="102">
        <f>C12+1</f>
        <v>44655</v>
      </c>
      <c r="E12" s="102">
        <f t="shared" ref="E12:H32" si="1">D12+1</f>
        <v>44656</v>
      </c>
      <c r="F12" s="102">
        <f t="shared" si="1"/>
        <v>44657</v>
      </c>
      <c r="G12" s="102">
        <f t="shared" si="1"/>
        <v>44658</v>
      </c>
      <c r="H12" s="68">
        <f t="shared" si="1"/>
        <v>44659</v>
      </c>
      <c r="I12" s="109">
        <f>H12+1</f>
        <v>44660</v>
      </c>
      <c r="J12" s="86"/>
      <c r="K12" s="98"/>
      <c r="L12" s="127"/>
      <c r="M12" s="127"/>
      <c r="N12" s="127"/>
      <c r="O12" s="7"/>
    </row>
    <row r="13" spans="1:15" ht="42" customHeight="1" thickTop="1">
      <c r="A13" s="27" t="s">
        <v>36</v>
      </c>
      <c r="B13" s="90" t="s">
        <v>42</v>
      </c>
      <c r="C13" s="103"/>
      <c r="D13" s="69"/>
      <c r="E13" s="69"/>
      <c r="F13" s="69"/>
      <c r="G13" s="69"/>
      <c r="H13" s="69"/>
      <c r="I13" s="97"/>
      <c r="J13" s="168">
        <f>SUM(H9:I10,C13:I14)</f>
        <v>0</v>
      </c>
      <c r="K13" s="170" t="str">
        <f>IF(J13&lt;100,"100回未満",IF(J13&lt;150,"100回以上","150回以上"))</f>
        <v>100回未満</v>
      </c>
      <c r="L13" s="172"/>
      <c r="M13" s="127"/>
      <c r="N13" s="127"/>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thickBot="1">
      <c r="A14" s="27" t="s">
        <v>36</v>
      </c>
      <c r="B14" s="90" t="s">
        <v>43</v>
      </c>
      <c r="C14" s="104"/>
      <c r="D14" s="105"/>
      <c r="E14" s="105"/>
      <c r="F14" s="105"/>
      <c r="G14" s="105"/>
      <c r="H14" s="105"/>
      <c r="I14" s="106"/>
      <c r="J14" s="169"/>
      <c r="K14" s="171"/>
      <c r="L14" s="172"/>
      <c r="M14" s="127"/>
      <c r="N14" s="127"/>
      <c r="O14" s="7"/>
    </row>
    <row r="15" spans="1:15" ht="42" hidden="1" customHeight="1" thickTop="1">
      <c r="A15" s="27"/>
      <c r="B15" s="44"/>
      <c r="C15" s="92">
        <f t="shared" ref="C15:I15" si="2">C13+C14</f>
        <v>0</v>
      </c>
      <c r="D15" s="92">
        <f t="shared" si="2"/>
        <v>0</v>
      </c>
      <c r="E15" s="92">
        <f t="shared" si="2"/>
        <v>0</v>
      </c>
      <c r="F15" s="92">
        <f t="shared" si="2"/>
        <v>0</v>
      </c>
      <c r="G15" s="92">
        <f t="shared" si="2"/>
        <v>0</v>
      </c>
      <c r="H15" s="92">
        <f t="shared" si="2"/>
        <v>0</v>
      </c>
      <c r="I15" s="92">
        <f t="shared" si="2"/>
        <v>0</v>
      </c>
      <c r="J15" s="99"/>
      <c r="K15" s="70"/>
      <c r="L15" s="82"/>
      <c r="M15" s="82"/>
      <c r="N15" s="82"/>
      <c r="O15" s="7"/>
    </row>
    <row r="16" spans="1:15" ht="42" customHeight="1" thickTop="1">
      <c r="A16" s="19"/>
      <c r="B16" s="19"/>
      <c r="C16" s="68">
        <f>I12+1</f>
        <v>44661</v>
      </c>
      <c r="D16" s="68">
        <f>C16+1</f>
        <v>44662</v>
      </c>
      <c r="E16" s="68">
        <f t="shared" si="1"/>
        <v>44663</v>
      </c>
      <c r="F16" s="68">
        <f t="shared" si="1"/>
        <v>44664</v>
      </c>
      <c r="G16" s="68">
        <f t="shared" si="1"/>
        <v>44665</v>
      </c>
      <c r="H16" s="68">
        <f t="shared" si="1"/>
        <v>44666</v>
      </c>
      <c r="I16" s="68">
        <f>H16+1</f>
        <v>44667</v>
      </c>
      <c r="J16" s="55"/>
      <c r="K16" s="55"/>
      <c r="L16" s="127"/>
      <c r="M16" s="127"/>
      <c r="N16" s="127"/>
      <c r="O16" s="7"/>
    </row>
    <row r="17" spans="1:15" ht="42" customHeight="1">
      <c r="A17" s="27" t="s">
        <v>36</v>
      </c>
      <c r="B17" s="44" t="s">
        <v>42</v>
      </c>
      <c r="C17" s="69"/>
      <c r="D17" s="69"/>
      <c r="E17" s="69"/>
      <c r="F17" s="69"/>
      <c r="G17" s="69"/>
      <c r="H17" s="69"/>
      <c r="I17" s="69"/>
      <c r="J17" s="128">
        <f>SUM(C17:I18)</f>
        <v>0</v>
      </c>
      <c r="K17" s="130" t="str">
        <f>IF(J17&lt;100,"100回未満",IF(J17&lt;150,"100回以上","150回以上"))</f>
        <v>100回未満</v>
      </c>
      <c r="L17" s="127"/>
      <c r="M17" s="127"/>
      <c r="N17" s="127"/>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c r="A18" s="27" t="s">
        <v>36</v>
      </c>
      <c r="B18" s="44" t="s">
        <v>43</v>
      </c>
      <c r="C18" s="69"/>
      <c r="D18" s="69"/>
      <c r="E18" s="69"/>
      <c r="F18" s="69"/>
      <c r="G18" s="69"/>
      <c r="H18" s="69"/>
      <c r="I18" s="69"/>
      <c r="J18" s="129"/>
      <c r="K18" s="131"/>
      <c r="L18" s="127"/>
      <c r="M18" s="127"/>
      <c r="N18" s="127"/>
      <c r="O18" s="7"/>
    </row>
    <row r="19" spans="1:15" ht="42" hidden="1" customHeight="1">
      <c r="A19" s="27"/>
      <c r="B19" s="44"/>
      <c r="C19" s="69">
        <f t="shared" ref="C19:I19" si="3">C17+C18</f>
        <v>0</v>
      </c>
      <c r="D19" s="69">
        <f t="shared" si="3"/>
        <v>0</v>
      </c>
      <c r="E19" s="69">
        <f t="shared" si="3"/>
        <v>0</v>
      </c>
      <c r="F19" s="69">
        <f t="shared" si="3"/>
        <v>0</v>
      </c>
      <c r="G19" s="69">
        <f t="shared" si="3"/>
        <v>0</v>
      </c>
      <c r="H19" s="69">
        <f t="shared" si="3"/>
        <v>0</v>
      </c>
      <c r="I19" s="69">
        <f t="shared" si="3"/>
        <v>0</v>
      </c>
      <c r="J19" s="67"/>
      <c r="K19" s="55"/>
      <c r="L19" s="82"/>
      <c r="M19" s="82"/>
      <c r="N19" s="82"/>
      <c r="O19" s="7"/>
    </row>
    <row r="20" spans="1:15" ht="42" customHeight="1">
      <c r="A20" s="19"/>
      <c r="B20" s="19"/>
      <c r="C20" s="68">
        <f>I16+1</f>
        <v>44668</v>
      </c>
      <c r="D20" s="68">
        <f>C20+1</f>
        <v>44669</v>
      </c>
      <c r="E20" s="68">
        <f t="shared" si="1"/>
        <v>44670</v>
      </c>
      <c r="F20" s="68">
        <f t="shared" si="1"/>
        <v>44671</v>
      </c>
      <c r="G20" s="68">
        <f t="shared" si="1"/>
        <v>44672</v>
      </c>
      <c r="H20" s="68">
        <f t="shared" si="1"/>
        <v>44673</v>
      </c>
      <c r="I20" s="68">
        <f>H20+1</f>
        <v>44674</v>
      </c>
      <c r="J20" s="55"/>
      <c r="K20" s="55"/>
      <c r="L20" s="127"/>
      <c r="M20" s="127"/>
      <c r="N20" s="127"/>
      <c r="O20" s="7"/>
    </row>
    <row r="21" spans="1:15" ht="42" customHeight="1">
      <c r="A21" s="27" t="s">
        <v>36</v>
      </c>
      <c r="B21" s="44" t="s">
        <v>42</v>
      </c>
      <c r="C21" s="69"/>
      <c r="D21" s="69"/>
      <c r="E21" s="69"/>
      <c r="F21" s="69"/>
      <c r="G21" s="69"/>
      <c r="H21" s="69"/>
      <c r="I21" s="69"/>
      <c r="J21" s="128">
        <f>SUM(C21:I22)</f>
        <v>0</v>
      </c>
      <c r="K21" s="130" t="str">
        <f>IF(J21&lt;100,"100回未満",IF(J21&lt;150,"100回以上","150回以上"))</f>
        <v>100回未満</v>
      </c>
      <c r="L21" s="127"/>
      <c r="M21" s="127"/>
      <c r="N21" s="127"/>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c r="A22" s="27" t="s">
        <v>36</v>
      </c>
      <c r="B22" s="44" t="s">
        <v>43</v>
      </c>
      <c r="C22" s="69"/>
      <c r="D22" s="69"/>
      <c r="E22" s="69"/>
      <c r="F22" s="69"/>
      <c r="G22" s="69"/>
      <c r="H22" s="69"/>
      <c r="I22" s="69"/>
      <c r="J22" s="129"/>
      <c r="K22" s="131"/>
      <c r="L22" s="127"/>
      <c r="M22" s="127"/>
      <c r="N22" s="127"/>
      <c r="O22" s="7"/>
    </row>
    <row r="23" spans="1:15" ht="42" hidden="1" customHeight="1">
      <c r="A23" s="27"/>
      <c r="B23" s="44"/>
      <c r="C23" s="69">
        <f t="shared" ref="C23:I23" si="4">C21+C22</f>
        <v>0</v>
      </c>
      <c r="D23" s="69">
        <f t="shared" si="4"/>
        <v>0</v>
      </c>
      <c r="E23" s="69">
        <f t="shared" si="4"/>
        <v>0</v>
      </c>
      <c r="F23" s="69">
        <f t="shared" si="4"/>
        <v>0</v>
      </c>
      <c r="G23" s="69">
        <f t="shared" si="4"/>
        <v>0</v>
      </c>
      <c r="H23" s="69">
        <f t="shared" si="4"/>
        <v>0</v>
      </c>
      <c r="I23" s="69">
        <f t="shared" si="4"/>
        <v>0</v>
      </c>
      <c r="J23" s="67"/>
      <c r="K23" s="55"/>
      <c r="L23" s="82"/>
      <c r="M23" s="82"/>
      <c r="N23" s="82"/>
      <c r="O23" s="7"/>
    </row>
    <row r="24" spans="1:15" ht="42" customHeight="1">
      <c r="A24" s="19"/>
      <c r="B24" s="19"/>
      <c r="C24" s="68">
        <f>I20+1</f>
        <v>44675</v>
      </c>
      <c r="D24" s="68">
        <f>C24+1</f>
        <v>44676</v>
      </c>
      <c r="E24" s="68">
        <f t="shared" si="1"/>
        <v>44677</v>
      </c>
      <c r="F24" s="68">
        <f t="shared" si="1"/>
        <v>44678</v>
      </c>
      <c r="G24" s="68">
        <f t="shared" si="1"/>
        <v>44679</v>
      </c>
      <c r="H24" s="68">
        <f t="shared" si="1"/>
        <v>44680</v>
      </c>
      <c r="I24" s="68">
        <f>H24+1</f>
        <v>44681</v>
      </c>
      <c r="J24" s="55"/>
      <c r="K24" s="55"/>
      <c r="L24" s="127"/>
      <c r="M24" s="127"/>
      <c r="N24" s="127"/>
      <c r="O24" s="7"/>
    </row>
    <row r="25" spans="1:15" ht="42" customHeight="1">
      <c r="A25" s="27" t="s">
        <v>36</v>
      </c>
      <c r="B25" s="44" t="s">
        <v>42</v>
      </c>
      <c r="C25" s="69"/>
      <c r="D25" s="69"/>
      <c r="E25" s="69"/>
      <c r="F25" s="69"/>
      <c r="G25" s="69"/>
      <c r="H25" s="69"/>
      <c r="I25" s="69"/>
      <c r="J25" s="128">
        <f>SUM(C25:I26)</f>
        <v>0</v>
      </c>
      <c r="K25" s="130" t="str">
        <f>IF(J25&lt;100,"100回未満",IF(J25&lt;150,"100回以上","150回以上"))</f>
        <v>100回未満</v>
      </c>
      <c r="L25" s="127"/>
      <c r="M25" s="127"/>
      <c r="N25" s="127"/>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c r="A26" s="27" t="s">
        <v>36</v>
      </c>
      <c r="B26" s="44" t="s">
        <v>43</v>
      </c>
      <c r="C26" s="69"/>
      <c r="D26" s="69"/>
      <c r="E26" s="69"/>
      <c r="F26" s="69"/>
      <c r="G26" s="69"/>
      <c r="H26" s="69"/>
      <c r="I26" s="69"/>
      <c r="J26" s="129"/>
      <c r="K26" s="131"/>
      <c r="L26" s="127"/>
      <c r="M26" s="127"/>
      <c r="N26" s="127"/>
      <c r="O26" s="7"/>
    </row>
    <row r="27" spans="1:15" ht="42" hidden="1" customHeight="1">
      <c r="A27" s="27"/>
      <c r="B27" s="44"/>
      <c r="C27" s="69">
        <f t="shared" ref="C27:I27" si="5">C25+C26</f>
        <v>0</v>
      </c>
      <c r="D27" s="69">
        <f t="shared" si="5"/>
        <v>0</v>
      </c>
      <c r="E27" s="69">
        <f t="shared" si="5"/>
        <v>0</v>
      </c>
      <c r="F27" s="69">
        <f t="shared" si="5"/>
        <v>0</v>
      </c>
      <c r="G27" s="69">
        <f t="shared" si="5"/>
        <v>0</v>
      </c>
      <c r="H27" s="69">
        <f t="shared" si="5"/>
        <v>0</v>
      </c>
      <c r="I27" s="69">
        <f t="shared" si="5"/>
        <v>0</v>
      </c>
      <c r="J27" s="67"/>
      <c r="K27" s="55"/>
      <c r="L27" s="82"/>
      <c r="M27" s="82"/>
      <c r="N27" s="82"/>
      <c r="O27" s="7"/>
    </row>
    <row r="28" spans="1:15" ht="42" customHeight="1">
      <c r="A28" s="19"/>
      <c r="B28" s="19"/>
      <c r="C28" s="68">
        <f>I24+1</f>
        <v>44682</v>
      </c>
      <c r="D28" s="68">
        <f>C28+1</f>
        <v>44683</v>
      </c>
      <c r="E28" s="68">
        <f t="shared" si="1"/>
        <v>44684</v>
      </c>
      <c r="F28" s="68">
        <f t="shared" si="1"/>
        <v>44685</v>
      </c>
      <c r="G28" s="68">
        <f t="shared" si="1"/>
        <v>44686</v>
      </c>
      <c r="H28" s="68">
        <f t="shared" si="1"/>
        <v>44687</v>
      </c>
      <c r="I28" s="68">
        <f>H28+1</f>
        <v>44688</v>
      </c>
      <c r="J28" s="55"/>
      <c r="K28" s="55"/>
      <c r="L28" s="127"/>
      <c r="M28" s="127"/>
      <c r="N28" s="127"/>
      <c r="O28" s="7"/>
    </row>
    <row r="29" spans="1:15" ht="42" customHeight="1">
      <c r="A29" s="27" t="s">
        <v>36</v>
      </c>
      <c r="B29" s="44" t="s">
        <v>42</v>
      </c>
      <c r="C29" s="69"/>
      <c r="D29" s="69"/>
      <c r="E29" s="69"/>
      <c r="F29" s="69"/>
      <c r="G29" s="69"/>
      <c r="H29" s="69"/>
      <c r="I29" s="69"/>
      <c r="J29" s="128">
        <f>SUM(C29:I30)</f>
        <v>0</v>
      </c>
      <c r="K29" s="130" t="str">
        <f>IF(J29&lt;100,"100回未満",IF(J29&lt;150,"100回以上","150回以上"))</f>
        <v>100回未満</v>
      </c>
      <c r="L29" s="127"/>
      <c r="M29" s="127"/>
      <c r="N29" s="127"/>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c r="A30" s="27" t="s">
        <v>36</v>
      </c>
      <c r="B30" s="44" t="s">
        <v>43</v>
      </c>
      <c r="C30" s="69"/>
      <c r="D30" s="69"/>
      <c r="E30" s="69"/>
      <c r="F30" s="69"/>
      <c r="G30" s="69"/>
      <c r="H30" s="69"/>
      <c r="I30" s="69"/>
      <c r="J30" s="129"/>
      <c r="K30" s="131"/>
      <c r="L30" s="127"/>
      <c r="M30" s="127"/>
      <c r="N30" s="127"/>
      <c r="O30" s="7"/>
    </row>
    <row r="31" spans="1:15" ht="42" hidden="1" customHeight="1">
      <c r="A31" s="27"/>
      <c r="B31" s="44"/>
      <c r="C31" s="69">
        <f t="shared" ref="C31:I31" si="6">C29+C30</f>
        <v>0</v>
      </c>
      <c r="D31" s="69">
        <f t="shared" si="6"/>
        <v>0</v>
      </c>
      <c r="E31" s="69">
        <f t="shared" si="6"/>
        <v>0</v>
      </c>
      <c r="F31" s="69">
        <f t="shared" si="6"/>
        <v>0</v>
      </c>
      <c r="G31" s="69">
        <f t="shared" si="6"/>
        <v>0</v>
      </c>
      <c r="H31" s="69">
        <f t="shared" si="6"/>
        <v>0</v>
      </c>
      <c r="I31" s="69">
        <f t="shared" si="6"/>
        <v>0</v>
      </c>
      <c r="J31" s="67"/>
      <c r="K31" s="55"/>
      <c r="L31" s="82"/>
      <c r="M31" s="82"/>
      <c r="N31" s="82"/>
      <c r="O31" s="7"/>
    </row>
    <row r="32" spans="1:15" ht="42" customHeight="1">
      <c r="A32" s="19"/>
      <c r="B32" s="19"/>
      <c r="C32" s="68">
        <f>I28+1</f>
        <v>44689</v>
      </c>
      <c r="D32" s="68">
        <f>C32+1</f>
        <v>44690</v>
      </c>
      <c r="E32" s="68">
        <f t="shared" si="1"/>
        <v>44691</v>
      </c>
      <c r="F32" s="68">
        <f t="shared" si="1"/>
        <v>44692</v>
      </c>
      <c r="G32" s="68">
        <f t="shared" si="1"/>
        <v>44693</v>
      </c>
      <c r="H32" s="68">
        <f t="shared" si="1"/>
        <v>44694</v>
      </c>
      <c r="I32" s="68">
        <f>H32+1</f>
        <v>44695</v>
      </c>
      <c r="J32" s="70"/>
      <c r="K32" s="55"/>
      <c r="L32" s="127"/>
      <c r="M32" s="127"/>
      <c r="N32" s="127"/>
      <c r="O32" s="7"/>
    </row>
    <row r="33" spans="1:15" ht="42" customHeight="1">
      <c r="A33" s="27" t="s">
        <v>36</v>
      </c>
      <c r="B33" s="44" t="s">
        <v>42</v>
      </c>
      <c r="C33" s="69"/>
      <c r="D33" s="69"/>
      <c r="E33" s="69"/>
      <c r="F33" s="69"/>
      <c r="G33" s="69"/>
      <c r="H33" s="69"/>
      <c r="I33" s="69"/>
      <c r="J33" s="128">
        <f>SUM(C33:I34)</f>
        <v>0</v>
      </c>
      <c r="K33" s="130" t="str">
        <f>IF(J33&lt;100,"100回未満",IF(J33&lt;150,"100回以上","150回以上"))</f>
        <v>100回未満</v>
      </c>
      <c r="L33" s="127"/>
      <c r="M33" s="127"/>
      <c r="N33" s="127"/>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c r="A34" s="27" t="s">
        <v>36</v>
      </c>
      <c r="B34" s="44" t="s">
        <v>43</v>
      </c>
      <c r="C34" s="69"/>
      <c r="D34" s="69"/>
      <c r="E34" s="69"/>
      <c r="F34" s="69"/>
      <c r="G34" s="69"/>
      <c r="H34" s="69"/>
      <c r="I34" s="69"/>
      <c r="J34" s="129"/>
      <c r="K34" s="131"/>
      <c r="L34" s="127"/>
      <c r="M34" s="127"/>
      <c r="N34" s="127"/>
      <c r="O34" s="7"/>
    </row>
    <row r="35" spans="1:15" ht="42" hidden="1" customHeight="1">
      <c r="A35" s="27"/>
      <c r="B35" s="44"/>
      <c r="C35" s="69">
        <f t="shared" ref="C35:I35" si="7">C33+C34</f>
        <v>0</v>
      </c>
      <c r="D35" s="69">
        <f t="shared" si="7"/>
        <v>0</v>
      </c>
      <c r="E35" s="69">
        <f t="shared" si="7"/>
        <v>0</v>
      </c>
      <c r="F35" s="69">
        <f t="shared" si="7"/>
        <v>0</v>
      </c>
      <c r="G35" s="69">
        <f t="shared" si="7"/>
        <v>0</v>
      </c>
      <c r="H35" s="69">
        <f t="shared" si="7"/>
        <v>0</v>
      </c>
      <c r="I35" s="69">
        <f t="shared" si="7"/>
        <v>0</v>
      </c>
      <c r="J35" s="67"/>
      <c r="K35" s="55"/>
      <c r="L35" s="82"/>
      <c r="M35" s="82"/>
      <c r="N35" s="82"/>
      <c r="O35" s="7"/>
    </row>
    <row r="36" spans="1:15" ht="42" customHeight="1">
      <c r="A36" s="19"/>
      <c r="B36" s="19"/>
      <c r="C36" s="68">
        <f>I32+1</f>
        <v>44696</v>
      </c>
      <c r="D36" s="68">
        <f>C36+1</f>
        <v>44697</v>
      </c>
      <c r="E36" s="68">
        <f t="shared" ref="E36:H36" si="8">D36+1</f>
        <v>44698</v>
      </c>
      <c r="F36" s="68">
        <f t="shared" si="8"/>
        <v>44699</v>
      </c>
      <c r="G36" s="68">
        <f t="shared" si="8"/>
        <v>44700</v>
      </c>
      <c r="H36" s="68">
        <f t="shared" si="8"/>
        <v>44701</v>
      </c>
      <c r="I36" s="68">
        <f>H36+1</f>
        <v>44702</v>
      </c>
      <c r="J36" s="55"/>
      <c r="K36" s="55"/>
      <c r="L36" s="127"/>
      <c r="M36" s="127"/>
      <c r="N36" s="127"/>
      <c r="O36" s="7"/>
    </row>
    <row r="37" spans="1:15" ht="42" customHeight="1">
      <c r="A37" s="27" t="s">
        <v>36</v>
      </c>
      <c r="B37" s="44" t="s">
        <v>42</v>
      </c>
      <c r="C37" s="69"/>
      <c r="D37" s="69"/>
      <c r="E37" s="69"/>
      <c r="F37" s="69"/>
      <c r="G37" s="69"/>
      <c r="H37" s="69"/>
      <c r="I37" s="69"/>
      <c r="J37" s="128">
        <f>SUM(C37:I38)</f>
        <v>0</v>
      </c>
      <c r="K37" s="130" t="str">
        <f>IF(J37&lt;100,"100回未満",IF(J37&lt;150,"100回以上","150回以上"))</f>
        <v>100回未満</v>
      </c>
      <c r="L37" s="127"/>
      <c r="M37" s="127"/>
      <c r="N37" s="127"/>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c r="A38" s="27" t="s">
        <v>36</v>
      </c>
      <c r="B38" s="44" t="s">
        <v>43</v>
      </c>
      <c r="C38" s="69"/>
      <c r="D38" s="69"/>
      <c r="E38" s="69"/>
      <c r="F38" s="69"/>
      <c r="G38" s="69"/>
      <c r="H38" s="69"/>
      <c r="I38" s="69"/>
      <c r="J38" s="129"/>
      <c r="K38" s="131"/>
      <c r="L38" s="127"/>
      <c r="M38" s="127"/>
      <c r="N38" s="127"/>
      <c r="O38" s="7"/>
    </row>
    <row r="39" spans="1:15" ht="42" hidden="1" customHeight="1">
      <c r="A39" s="27"/>
      <c r="B39" s="44"/>
      <c r="C39" s="69">
        <f t="shared" ref="C39:I39" si="9">C37+C38</f>
        <v>0</v>
      </c>
      <c r="D39" s="69">
        <f t="shared" si="9"/>
        <v>0</v>
      </c>
      <c r="E39" s="69">
        <f t="shared" si="9"/>
        <v>0</v>
      </c>
      <c r="F39" s="69">
        <f t="shared" si="9"/>
        <v>0</v>
      </c>
      <c r="G39" s="69">
        <f t="shared" si="9"/>
        <v>0</v>
      </c>
      <c r="H39" s="69">
        <f t="shared" si="9"/>
        <v>0</v>
      </c>
      <c r="I39" s="69">
        <f t="shared" si="9"/>
        <v>0</v>
      </c>
      <c r="J39" s="67"/>
      <c r="K39" s="55"/>
      <c r="L39" s="82"/>
      <c r="M39" s="82"/>
      <c r="N39" s="82"/>
      <c r="O39" s="7"/>
    </row>
    <row r="40" spans="1:15" ht="42" customHeight="1">
      <c r="A40" s="19"/>
      <c r="B40" s="19"/>
      <c r="C40" s="68">
        <f>I36+1</f>
        <v>44703</v>
      </c>
      <c r="D40" s="68">
        <f>C40+1</f>
        <v>44704</v>
      </c>
      <c r="E40" s="68">
        <f t="shared" ref="E40:H40" si="10">D40+1</f>
        <v>44705</v>
      </c>
      <c r="F40" s="68">
        <f t="shared" si="10"/>
        <v>44706</v>
      </c>
      <c r="G40" s="68">
        <f t="shared" si="10"/>
        <v>44707</v>
      </c>
      <c r="H40" s="68">
        <f t="shared" si="10"/>
        <v>44708</v>
      </c>
      <c r="I40" s="68">
        <f>H40+1</f>
        <v>44709</v>
      </c>
      <c r="J40" s="70"/>
      <c r="K40" s="55"/>
      <c r="L40" s="127"/>
      <c r="M40" s="127"/>
      <c r="N40" s="127"/>
      <c r="O40" s="7"/>
    </row>
    <row r="41" spans="1:15" ht="42" customHeight="1">
      <c r="A41" s="27" t="s">
        <v>36</v>
      </c>
      <c r="B41" s="44" t="s">
        <v>42</v>
      </c>
      <c r="C41" s="69"/>
      <c r="D41" s="69"/>
      <c r="E41" s="69"/>
      <c r="F41" s="69"/>
      <c r="G41" s="69"/>
      <c r="H41" s="69"/>
      <c r="I41" s="69"/>
      <c r="J41" s="128">
        <f>SUM(C41:I42)</f>
        <v>0</v>
      </c>
      <c r="K41" s="130" t="str">
        <f>IF(J41&lt;100,"100回未満",IF(J41&lt;150,"100回以上","150回以上"))</f>
        <v>100回未満</v>
      </c>
      <c r="L41" s="127"/>
      <c r="M41" s="127"/>
      <c r="N41" s="127"/>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ht="42" customHeight="1">
      <c r="A42" s="27" t="s">
        <v>36</v>
      </c>
      <c r="B42" s="44" t="s">
        <v>43</v>
      </c>
      <c r="C42" s="69"/>
      <c r="D42" s="69"/>
      <c r="E42" s="69"/>
      <c r="F42" s="69"/>
      <c r="G42" s="69"/>
      <c r="H42" s="69"/>
      <c r="I42" s="69"/>
      <c r="J42" s="129"/>
      <c r="K42" s="131"/>
      <c r="L42" s="127"/>
      <c r="M42" s="127"/>
      <c r="N42" s="127"/>
      <c r="O42" s="7"/>
    </row>
    <row r="43" spans="1:15" ht="42" hidden="1" customHeight="1">
      <c r="A43" s="27"/>
      <c r="B43" s="44"/>
      <c r="C43" s="69">
        <f t="shared" ref="C43:I43" si="11">C41+C42</f>
        <v>0</v>
      </c>
      <c r="D43" s="69">
        <f t="shared" si="11"/>
        <v>0</v>
      </c>
      <c r="E43" s="69">
        <f t="shared" si="11"/>
        <v>0</v>
      </c>
      <c r="F43" s="69">
        <f t="shared" si="11"/>
        <v>0</v>
      </c>
      <c r="G43" s="69">
        <f t="shared" si="11"/>
        <v>0</v>
      </c>
      <c r="H43" s="69">
        <f t="shared" si="11"/>
        <v>0</v>
      </c>
      <c r="I43" s="69">
        <f t="shared" si="11"/>
        <v>0</v>
      </c>
      <c r="J43" s="67"/>
      <c r="K43" s="55"/>
      <c r="L43" s="82"/>
      <c r="M43" s="82"/>
      <c r="N43" s="82"/>
      <c r="O43" s="7"/>
    </row>
    <row r="44" spans="1:15" ht="42" customHeight="1">
      <c r="A44" s="19"/>
      <c r="B44" s="19"/>
      <c r="C44" s="68">
        <f>I40+1</f>
        <v>44710</v>
      </c>
      <c r="D44" s="68">
        <f>C44+1</f>
        <v>44711</v>
      </c>
      <c r="E44" s="68">
        <f t="shared" ref="E44:H44" si="12">D44+1</f>
        <v>44712</v>
      </c>
      <c r="F44" s="68">
        <f t="shared" si="12"/>
        <v>44713</v>
      </c>
      <c r="G44" s="68">
        <f t="shared" si="12"/>
        <v>44714</v>
      </c>
      <c r="H44" s="68">
        <f t="shared" si="12"/>
        <v>44715</v>
      </c>
      <c r="I44" s="68">
        <f>H44+1</f>
        <v>44716</v>
      </c>
      <c r="J44" s="55"/>
      <c r="K44" s="55"/>
      <c r="L44" s="127"/>
      <c r="M44" s="127"/>
      <c r="N44" s="127"/>
      <c r="O44" s="7"/>
    </row>
    <row r="45" spans="1:15" ht="42" customHeight="1">
      <c r="A45" s="27" t="s">
        <v>36</v>
      </c>
      <c r="B45" s="44" t="s">
        <v>42</v>
      </c>
      <c r="C45" s="69"/>
      <c r="D45" s="69"/>
      <c r="E45" s="69"/>
      <c r="F45" s="69"/>
      <c r="G45" s="69"/>
      <c r="H45" s="69"/>
      <c r="I45" s="69"/>
      <c r="J45" s="128">
        <f>SUM(C45:I46)</f>
        <v>0</v>
      </c>
      <c r="K45" s="130" t="str">
        <f>IF(J45&lt;100,"100回未満",IF(J45&lt;150,"100回以上","150回以上"))</f>
        <v>100回未満</v>
      </c>
      <c r="L45" s="127"/>
      <c r="M45" s="127"/>
      <c r="N45" s="127"/>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42" customHeight="1">
      <c r="A46" s="27" t="s">
        <v>36</v>
      </c>
      <c r="B46" s="44" t="s">
        <v>43</v>
      </c>
      <c r="C46" s="69"/>
      <c r="D46" s="69"/>
      <c r="E46" s="69"/>
      <c r="F46" s="69"/>
      <c r="G46" s="69"/>
      <c r="H46" s="69"/>
      <c r="I46" s="69"/>
      <c r="J46" s="129"/>
      <c r="K46" s="131"/>
      <c r="L46" s="127"/>
      <c r="M46" s="127"/>
      <c r="N46" s="127"/>
      <c r="O46" s="7"/>
    </row>
    <row r="47" spans="1:15" ht="42" hidden="1" customHeight="1">
      <c r="A47" s="27"/>
      <c r="B47" s="44"/>
      <c r="C47" s="69">
        <f t="shared" ref="C47:I47" si="13">C45+C46</f>
        <v>0</v>
      </c>
      <c r="D47" s="69">
        <f t="shared" si="13"/>
        <v>0</v>
      </c>
      <c r="E47" s="69">
        <f t="shared" si="13"/>
        <v>0</v>
      </c>
      <c r="F47" s="69">
        <f t="shared" si="13"/>
        <v>0</v>
      </c>
      <c r="G47" s="69">
        <f t="shared" si="13"/>
        <v>0</v>
      </c>
      <c r="H47" s="69">
        <f t="shared" si="13"/>
        <v>0</v>
      </c>
      <c r="I47" s="69">
        <f t="shared" si="13"/>
        <v>0</v>
      </c>
      <c r="J47" s="67"/>
      <c r="K47" s="55"/>
      <c r="L47" s="82"/>
      <c r="M47" s="82"/>
      <c r="N47" s="82"/>
      <c r="O47" s="7"/>
    </row>
    <row r="48" spans="1:15" ht="66.75" customHeight="1">
      <c r="A48" s="64"/>
      <c r="B48" s="65"/>
      <c r="C48" s="65"/>
      <c r="D48" s="65"/>
      <c r="E48" s="65"/>
      <c r="F48" s="65"/>
      <c r="G48" s="65"/>
      <c r="H48" s="65"/>
      <c r="I48" s="65"/>
      <c r="J48" s="65"/>
      <c r="K48" s="65"/>
      <c r="L48" s="65"/>
      <c r="M48" s="66"/>
      <c r="N48" s="66"/>
      <c r="O48" s="7"/>
    </row>
    <row r="49" spans="1:15" ht="63.75" customHeight="1">
      <c r="A49" s="18"/>
      <c r="B49" s="18"/>
      <c r="C49" s="18"/>
      <c r="E49" s="156" t="s">
        <v>65</v>
      </c>
      <c r="F49" s="156"/>
      <c r="G49" s="156"/>
      <c r="H49" s="156"/>
      <c r="I49" s="156"/>
      <c r="J49" s="80">
        <f>SUM(J9,J13,J17,J21,J25,J29,J33,J37,J41,J45)</f>
        <v>0</v>
      </c>
      <c r="K49" s="18"/>
      <c r="L49" s="18"/>
      <c r="M49" s="18"/>
      <c r="N49" s="7"/>
    </row>
    <row r="50" spans="1:15" ht="103.5" customHeight="1">
      <c r="A50" s="18"/>
      <c r="B50" s="18"/>
      <c r="C50" s="18"/>
      <c r="K50" s="18"/>
      <c r="L50" s="18"/>
      <c r="M50" s="18"/>
      <c r="N50" s="7"/>
    </row>
    <row r="51" spans="1:15" ht="44.25" customHeight="1">
      <c r="A51" s="18"/>
      <c r="B51" s="18"/>
      <c r="C51" s="18"/>
      <c r="G51" s="21"/>
      <c r="H51" s="21"/>
      <c r="I51" s="21"/>
      <c r="J51" s="20"/>
      <c r="K51" s="18"/>
      <c r="L51" s="18"/>
      <c r="M51" s="18"/>
      <c r="N51" s="71" t="s">
        <v>68</v>
      </c>
    </row>
    <row r="52" spans="1:15" ht="56.25" customHeight="1">
      <c r="A52" s="18"/>
      <c r="B52" s="18"/>
      <c r="C52" s="18"/>
      <c r="G52" s="21"/>
      <c r="H52" s="21"/>
      <c r="I52" s="21"/>
      <c r="J52" s="20"/>
      <c r="K52" s="18"/>
      <c r="L52" s="18"/>
      <c r="M52" s="18"/>
      <c r="N52" s="17"/>
    </row>
    <row r="53" spans="1:15" ht="32.25" customHeight="1">
      <c r="A53" s="47" t="s">
        <v>47</v>
      </c>
      <c r="B53" s="47"/>
      <c r="C53" s="28"/>
      <c r="D53" s="28"/>
      <c r="E53" s="28"/>
      <c r="F53" s="28"/>
      <c r="G53" s="28"/>
      <c r="H53" s="28"/>
      <c r="I53" s="28"/>
      <c r="J53" s="28"/>
      <c r="K53" s="28"/>
      <c r="L53" s="28"/>
      <c r="N53" s="28"/>
    </row>
    <row r="54" spans="1:15" ht="48" customHeight="1" thickBot="1">
      <c r="A54" s="47"/>
      <c r="B54" s="47"/>
      <c r="C54" s="28"/>
      <c r="D54" s="28"/>
      <c r="E54" s="28"/>
      <c r="F54" s="28"/>
      <c r="G54" s="28"/>
      <c r="H54" s="28"/>
      <c r="I54" s="28"/>
      <c r="J54" s="28"/>
      <c r="K54" s="28"/>
      <c r="L54" s="28"/>
      <c r="N54" s="28"/>
    </row>
    <row r="55" spans="1:15" ht="42" customHeight="1" thickBot="1">
      <c r="A55" s="45" t="s">
        <v>45</v>
      </c>
      <c r="B55" s="47"/>
      <c r="C55" s="28"/>
      <c r="D55" s="28"/>
      <c r="E55" s="28"/>
      <c r="F55" s="28"/>
      <c r="G55" s="28"/>
      <c r="H55" s="28"/>
      <c r="I55" s="28"/>
      <c r="J55" s="28"/>
      <c r="K55" s="28"/>
      <c r="L55" s="28"/>
      <c r="N55" s="28"/>
      <c r="O55" s="43"/>
    </row>
    <row r="56" spans="1:15" ht="46.5" customHeight="1" thickBot="1">
      <c r="A56" s="47"/>
      <c r="B56" s="47"/>
      <c r="C56" s="28"/>
      <c r="D56" s="28"/>
      <c r="E56" s="28"/>
      <c r="F56" s="28"/>
      <c r="G56" s="28"/>
      <c r="H56" s="28"/>
      <c r="I56" s="28"/>
      <c r="J56" s="28"/>
      <c r="K56" s="28"/>
      <c r="L56" s="28"/>
      <c r="N56" s="28"/>
      <c r="O56" s="42"/>
    </row>
    <row r="57" spans="1:15" ht="42" customHeight="1" thickBot="1">
      <c r="A57" s="47" t="s">
        <v>44</v>
      </c>
      <c r="B57" s="47"/>
      <c r="C57" s="28"/>
      <c r="D57" s="28"/>
      <c r="F57" s="47"/>
      <c r="N57" s="49" t="s">
        <v>54</v>
      </c>
      <c r="O57" s="46"/>
    </row>
    <row r="58" spans="1:15" ht="46.5" customHeight="1" thickBot="1">
      <c r="A58" s="47"/>
      <c r="B58" s="47"/>
      <c r="C58" s="28"/>
      <c r="D58" s="28"/>
      <c r="F58" s="47"/>
      <c r="H58" s="28"/>
      <c r="I58" s="28"/>
      <c r="J58" s="28"/>
      <c r="K58" s="28"/>
      <c r="N58" s="28"/>
      <c r="O58" s="54" t="s">
        <v>62</v>
      </c>
    </row>
    <row r="59" spans="1:15" ht="42" customHeight="1" thickBot="1">
      <c r="A59" s="47" t="s">
        <v>55</v>
      </c>
      <c r="B59" s="46"/>
      <c r="C59" s="42"/>
      <c r="D59" s="28"/>
      <c r="E59" s="28"/>
      <c r="F59" s="28"/>
      <c r="G59" s="28"/>
      <c r="H59" s="28"/>
      <c r="I59" s="28"/>
      <c r="J59" s="28"/>
      <c r="K59" s="28"/>
      <c r="N59" s="28"/>
    </row>
    <row r="60" spans="1:15" ht="46.5" customHeight="1" thickBot="1">
      <c r="A60" s="47"/>
      <c r="B60" s="47"/>
      <c r="C60" s="42"/>
      <c r="D60" s="28"/>
      <c r="E60" s="28"/>
      <c r="F60" s="28"/>
      <c r="G60" s="28"/>
      <c r="H60" s="28"/>
      <c r="I60" s="28"/>
      <c r="J60" s="28"/>
      <c r="K60" s="28"/>
      <c r="N60" s="28"/>
    </row>
    <row r="61" spans="1:15" ht="42" customHeight="1" thickBot="1">
      <c r="A61" s="50" t="s">
        <v>63</v>
      </c>
      <c r="B61" s="50"/>
      <c r="C61" s="51"/>
      <c r="D61" s="51"/>
      <c r="E61" s="51"/>
      <c r="F61" s="51"/>
      <c r="G61" s="51"/>
      <c r="H61" s="52"/>
      <c r="N61" s="49" t="s">
        <v>54</v>
      </c>
      <c r="O61" s="46"/>
    </row>
    <row r="62" spans="1:15" ht="46.5" customHeight="1" thickBot="1">
      <c r="A62" s="47"/>
      <c r="B62" s="47"/>
      <c r="C62" s="28"/>
      <c r="D62" s="28"/>
      <c r="F62" s="47"/>
      <c r="H62" s="47"/>
      <c r="I62" s="28"/>
      <c r="J62" s="28"/>
      <c r="K62" s="28"/>
      <c r="L62" s="28"/>
      <c r="N62" s="28"/>
      <c r="O62" s="54" t="s">
        <v>61</v>
      </c>
    </row>
    <row r="63" spans="1:15" ht="42" customHeight="1" thickBot="1">
      <c r="A63" s="47" t="s">
        <v>55</v>
      </c>
      <c r="B63" s="46"/>
      <c r="C63" s="42"/>
      <c r="D63" s="28"/>
      <c r="E63" s="28"/>
      <c r="F63" s="28"/>
      <c r="G63" s="28"/>
      <c r="H63" s="28"/>
      <c r="I63" s="28"/>
      <c r="J63" s="28"/>
      <c r="K63" s="28"/>
      <c r="L63" s="28"/>
      <c r="N63" s="28"/>
    </row>
    <row r="64" spans="1:15" ht="46.5" customHeight="1" thickBot="1">
      <c r="A64" s="47"/>
      <c r="B64" s="47"/>
      <c r="C64" s="42"/>
      <c r="D64" s="28"/>
      <c r="E64" s="28"/>
      <c r="F64" s="28"/>
      <c r="G64" s="28"/>
      <c r="H64" s="28"/>
      <c r="I64" s="28"/>
      <c r="J64" s="28"/>
      <c r="K64" s="28"/>
      <c r="L64" s="28"/>
      <c r="N64" s="28"/>
    </row>
    <row r="65" spans="1:16" ht="42" customHeight="1" thickBot="1">
      <c r="A65" s="141" t="s">
        <v>64</v>
      </c>
      <c r="B65" s="141"/>
      <c r="C65" s="141"/>
      <c r="D65" s="141"/>
      <c r="E65" s="141"/>
      <c r="F65" s="141"/>
      <c r="G65" s="141"/>
      <c r="H65" s="141"/>
      <c r="I65" s="141"/>
      <c r="J65" s="141"/>
      <c r="K65" s="141"/>
      <c r="L65" s="141"/>
      <c r="M65" s="141"/>
      <c r="N65" s="47" t="s">
        <v>60</v>
      </c>
      <c r="O65" s="46"/>
    </row>
    <row r="66" spans="1:16" ht="28.5" customHeight="1">
      <c r="A66" s="141"/>
      <c r="B66" s="141"/>
      <c r="C66" s="141"/>
      <c r="D66" s="141"/>
      <c r="E66" s="141"/>
      <c r="F66" s="141"/>
      <c r="G66" s="141"/>
      <c r="H66" s="141"/>
      <c r="I66" s="141"/>
      <c r="J66" s="141"/>
      <c r="K66" s="141"/>
      <c r="L66" s="141"/>
      <c r="M66" s="141"/>
      <c r="N66" s="47"/>
      <c r="O66" s="53"/>
    </row>
    <row r="67" spans="1:16" ht="42" customHeight="1">
      <c r="A67" s="142" t="s">
        <v>66</v>
      </c>
      <c r="B67" s="142"/>
      <c r="C67" s="142"/>
      <c r="D67" s="142"/>
      <c r="E67" s="142"/>
      <c r="F67" s="142"/>
      <c r="G67" s="142"/>
      <c r="H67" s="142"/>
      <c r="I67" s="142"/>
      <c r="J67" s="142"/>
      <c r="K67" s="142"/>
      <c r="L67" s="142"/>
      <c r="M67" s="142"/>
      <c r="N67" s="28"/>
    </row>
    <row r="68" spans="1:16" ht="42" customHeight="1">
      <c r="A68" s="142"/>
      <c r="B68" s="142"/>
      <c r="C68" s="142"/>
      <c r="D68" s="142"/>
      <c r="E68" s="142"/>
      <c r="F68" s="142"/>
      <c r="G68" s="142"/>
      <c r="H68" s="142"/>
      <c r="I68" s="142"/>
      <c r="J68" s="142"/>
      <c r="K68" s="142"/>
      <c r="L68" s="142"/>
      <c r="M68" s="142"/>
      <c r="N68" s="28"/>
    </row>
    <row r="69" spans="1:16" ht="48.75" customHeight="1">
      <c r="A69" s="47"/>
      <c r="B69" s="47"/>
      <c r="C69" s="28"/>
      <c r="D69" s="28"/>
      <c r="E69" s="28"/>
      <c r="F69" s="28"/>
      <c r="G69" s="28"/>
      <c r="H69" s="28"/>
      <c r="I69" s="28"/>
      <c r="J69" s="28"/>
      <c r="K69" s="28"/>
      <c r="L69" s="28"/>
      <c r="N69" s="28"/>
    </row>
    <row r="70" spans="1:16" ht="42" customHeight="1">
      <c r="A70" s="47" t="s">
        <v>48</v>
      </c>
      <c r="B70" s="47"/>
      <c r="C70" s="28"/>
      <c r="D70" s="28"/>
      <c r="E70" s="28"/>
      <c r="F70" s="28"/>
      <c r="G70" s="28"/>
      <c r="H70" s="28"/>
      <c r="I70" s="28"/>
      <c r="J70" s="28"/>
      <c r="K70" s="28"/>
      <c r="L70" s="28"/>
      <c r="N70" s="28"/>
      <c r="O70" s="42"/>
      <c r="P70" s="42"/>
    </row>
    <row r="71" spans="1:16" ht="42" customHeight="1">
      <c r="A71" s="47" t="s">
        <v>49</v>
      </c>
      <c r="B71" s="47"/>
      <c r="C71" s="28"/>
      <c r="D71" s="28"/>
      <c r="E71" s="28"/>
      <c r="F71" s="28"/>
      <c r="G71" s="28"/>
      <c r="H71" s="28"/>
      <c r="I71" s="28"/>
      <c r="J71" s="28"/>
      <c r="K71" s="28"/>
      <c r="L71" s="28"/>
      <c r="N71" s="28"/>
      <c r="O71" s="42"/>
      <c r="P71" s="42"/>
    </row>
    <row r="72" spans="1:16" ht="48.75" customHeight="1">
      <c r="A72" s="47"/>
      <c r="B72" s="47"/>
      <c r="C72" s="28"/>
      <c r="D72" s="28"/>
      <c r="E72" s="28"/>
      <c r="F72" s="28"/>
      <c r="G72" s="28"/>
      <c r="H72" s="28"/>
      <c r="I72" s="28"/>
      <c r="J72" s="28"/>
      <c r="K72" s="28"/>
      <c r="L72" s="28"/>
      <c r="N72" s="28"/>
      <c r="O72" s="42"/>
      <c r="P72" s="42"/>
    </row>
    <row r="73" spans="1:16" ht="42" customHeight="1">
      <c r="A73" s="143" t="s">
        <v>51</v>
      </c>
      <c r="B73" s="143"/>
      <c r="C73" s="143"/>
      <c r="D73" s="143"/>
      <c r="E73" s="143"/>
      <c r="F73" s="143"/>
      <c r="G73" s="143"/>
      <c r="H73" s="143"/>
      <c r="I73" s="143"/>
      <c r="J73" s="143"/>
      <c r="K73" s="143"/>
      <c r="L73" s="143"/>
      <c r="M73" s="143"/>
      <c r="N73" s="143"/>
      <c r="O73" s="143"/>
      <c r="P73" s="42"/>
    </row>
    <row r="74" spans="1:16" ht="42" customHeight="1">
      <c r="A74" s="47" t="s">
        <v>52</v>
      </c>
      <c r="B74" s="47"/>
      <c r="C74" s="47"/>
      <c r="D74" s="47"/>
      <c r="E74" s="47"/>
      <c r="F74" s="47"/>
      <c r="G74" s="47"/>
      <c r="H74" s="47"/>
      <c r="I74" s="47"/>
      <c r="J74" s="47"/>
      <c r="K74" s="47"/>
      <c r="L74" s="47"/>
      <c r="M74" s="47"/>
      <c r="N74" s="47"/>
      <c r="O74" s="47"/>
      <c r="P74" s="42"/>
    </row>
    <row r="75" spans="1:16" ht="42" customHeight="1">
      <c r="A75" s="47" t="s">
        <v>53</v>
      </c>
      <c r="B75" s="47"/>
      <c r="C75" s="47"/>
      <c r="D75" s="47"/>
      <c r="E75" s="47"/>
      <c r="F75" s="47"/>
      <c r="G75" s="47"/>
      <c r="H75" s="47"/>
      <c r="I75" s="47"/>
      <c r="J75" s="47"/>
      <c r="K75" s="47"/>
      <c r="L75" s="47"/>
      <c r="M75" s="47"/>
      <c r="N75" s="47"/>
      <c r="O75" s="47"/>
      <c r="P75" s="42"/>
    </row>
    <row r="76" spans="1:16" ht="42" customHeight="1">
      <c r="A76" s="47" t="s">
        <v>50</v>
      </c>
      <c r="B76" s="47"/>
      <c r="C76" s="47"/>
      <c r="D76" s="47"/>
      <c r="E76" s="47"/>
      <c r="F76" s="47"/>
      <c r="G76" s="47"/>
      <c r="H76" s="47"/>
      <c r="I76" s="47"/>
      <c r="J76" s="47"/>
      <c r="K76" s="47"/>
      <c r="L76" s="47"/>
      <c r="M76" s="47"/>
      <c r="N76" s="47"/>
      <c r="O76" s="47"/>
      <c r="P76" s="42"/>
    </row>
    <row r="77" spans="1:16" ht="48.75" customHeight="1">
      <c r="A77" s="47" t="s">
        <v>46</v>
      </c>
      <c r="B77" s="47"/>
      <c r="C77" s="28"/>
      <c r="D77" s="28"/>
      <c r="E77" s="28"/>
      <c r="F77" s="28"/>
      <c r="G77" s="28"/>
      <c r="H77" s="28"/>
      <c r="I77" s="28"/>
      <c r="J77" s="28"/>
      <c r="K77" s="28"/>
      <c r="L77" s="28"/>
      <c r="N77" s="28"/>
      <c r="O77" s="42"/>
      <c r="P77" s="42"/>
    </row>
    <row r="78" spans="1:16" ht="42" customHeight="1">
      <c r="A78" s="47" t="s">
        <v>57</v>
      </c>
      <c r="B78" s="47"/>
      <c r="C78" s="28"/>
      <c r="D78" s="28"/>
      <c r="E78" s="28"/>
      <c r="F78" s="28"/>
      <c r="G78" s="28"/>
      <c r="H78" s="28"/>
      <c r="I78" s="28"/>
      <c r="J78" s="28"/>
      <c r="K78" s="28"/>
      <c r="L78" s="28"/>
      <c r="N78" s="28"/>
      <c r="O78" s="42"/>
      <c r="P78" s="42"/>
    </row>
    <row r="79" spans="1:16" ht="42" customHeight="1">
      <c r="A79" s="26" t="s">
        <v>56</v>
      </c>
      <c r="B79" s="144"/>
      <c r="C79" s="145"/>
      <c r="D79" s="145"/>
      <c r="E79" s="145"/>
      <c r="F79" s="145"/>
      <c r="G79" s="145"/>
      <c r="H79" s="145"/>
      <c r="I79" s="145"/>
      <c r="J79" s="145"/>
      <c r="K79" s="145"/>
      <c r="L79" s="145"/>
      <c r="M79" s="146"/>
      <c r="N79" s="28"/>
      <c r="O79" s="42"/>
      <c r="P79" s="42"/>
    </row>
    <row r="80" spans="1:16" ht="57" customHeight="1">
      <c r="A80" s="15"/>
      <c r="B80" s="48" t="s">
        <v>58</v>
      </c>
      <c r="N80" s="7"/>
    </row>
    <row r="81" spans="1:16" ht="42" customHeight="1">
      <c r="A81" s="47" t="s">
        <v>59</v>
      </c>
      <c r="B81" s="47"/>
      <c r="C81" s="28"/>
      <c r="D81" s="28"/>
      <c r="E81" s="28"/>
      <c r="F81" s="28"/>
      <c r="G81" s="28"/>
      <c r="H81" s="28"/>
      <c r="I81" s="28"/>
      <c r="J81" s="28"/>
      <c r="K81" s="28"/>
      <c r="L81" s="28"/>
      <c r="N81" s="28"/>
      <c r="O81" s="42"/>
      <c r="P81" s="42"/>
    </row>
    <row r="82" spans="1:16" ht="42" customHeight="1">
      <c r="A82" s="26" t="s">
        <v>56</v>
      </c>
      <c r="B82" s="144"/>
      <c r="C82" s="145"/>
      <c r="D82" s="145"/>
      <c r="E82" s="145"/>
      <c r="F82" s="145"/>
      <c r="G82" s="145"/>
      <c r="H82" s="145"/>
      <c r="I82" s="145"/>
      <c r="J82" s="145"/>
      <c r="K82" s="145"/>
      <c r="L82" s="145"/>
      <c r="M82" s="146"/>
      <c r="N82" s="28"/>
      <c r="O82" s="42"/>
      <c r="P82" s="42"/>
    </row>
    <row r="83" spans="1:16" ht="42" customHeight="1">
      <c r="A83" s="15"/>
      <c r="B83" s="48"/>
      <c r="N83" s="7"/>
    </row>
    <row r="84" spans="1:16" ht="83.25" customHeight="1">
      <c r="A84" s="15"/>
      <c r="B84" s="15"/>
      <c r="C84" s="34" t="s">
        <v>16</v>
      </c>
      <c r="I84" s="34"/>
      <c r="J84" s="40"/>
    </row>
    <row r="85" spans="1:16" ht="83.25" customHeight="1">
      <c r="A85" s="15"/>
      <c r="B85" s="15"/>
      <c r="C85" s="147"/>
      <c r="D85" s="147"/>
      <c r="E85" s="147"/>
      <c r="F85" s="147"/>
      <c r="G85" s="147"/>
      <c r="H85" s="147"/>
      <c r="I85" s="147"/>
      <c r="J85" s="147"/>
      <c r="K85" s="147"/>
      <c r="L85" s="147"/>
      <c r="M85" s="147"/>
      <c r="N85" s="147"/>
    </row>
    <row r="86" spans="1:16" ht="83.25" customHeight="1">
      <c r="A86" s="15"/>
      <c r="B86" s="15"/>
      <c r="C86" s="34"/>
      <c r="D86" s="134" t="str">
        <f>C1&amp;"     "</f>
        <v xml:space="preserve">医療機関○○クリニック     </v>
      </c>
      <c r="E86" s="134"/>
      <c r="F86" s="134"/>
      <c r="G86" s="134"/>
      <c r="H86" s="134"/>
      <c r="I86" s="134"/>
      <c r="J86" s="134"/>
      <c r="K86" s="134"/>
      <c r="L86" s="134"/>
      <c r="M86" s="33" t="s">
        <v>33</v>
      </c>
    </row>
    <row r="87" spans="1:16" ht="83.25" customHeight="1">
      <c r="A87" s="29"/>
      <c r="B87" s="29"/>
      <c r="C87" s="29"/>
      <c r="D87" s="29"/>
      <c r="E87" s="29"/>
      <c r="F87" s="29"/>
      <c r="G87" s="29"/>
      <c r="H87" s="29"/>
      <c r="I87" s="29"/>
      <c r="J87" s="39"/>
      <c r="K87" s="39"/>
      <c r="L87" s="29"/>
      <c r="M87" s="29"/>
      <c r="O87" s="36" t="s">
        <v>81</v>
      </c>
    </row>
    <row r="88" spans="1:16" ht="46.5" customHeight="1">
      <c r="A88" s="29"/>
      <c r="B88" s="29"/>
      <c r="C88" s="29"/>
      <c r="D88" s="29"/>
      <c r="E88" s="29"/>
      <c r="F88" s="29"/>
      <c r="G88" s="29"/>
      <c r="H88" s="29"/>
      <c r="I88" s="29"/>
      <c r="J88" s="39"/>
      <c r="K88" s="29"/>
      <c r="L88" s="135" t="s">
        <v>103</v>
      </c>
      <c r="M88" s="135"/>
      <c r="N88" s="135"/>
    </row>
    <row r="89" spans="1:16" ht="83.25" customHeight="1">
      <c r="A89" s="14" t="s">
        <v>99</v>
      </c>
      <c r="B89" s="14"/>
      <c r="C89" s="85"/>
      <c r="D89" s="85"/>
      <c r="E89" s="85"/>
      <c r="F89" s="85"/>
      <c r="G89" s="85"/>
      <c r="H89" s="85"/>
      <c r="I89" s="85"/>
      <c r="J89" s="39"/>
      <c r="K89" s="29"/>
      <c r="L89" s="85"/>
      <c r="M89" s="85"/>
      <c r="N89" s="85"/>
    </row>
    <row r="90" spans="1:16" ht="46.5" customHeight="1">
      <c r="A90" s="85"/>
      <c r="B90" s="85"/>
      <c r="C90" s="85"/>
      <c r="D90" s="85"/>
      <c r="E90" s="85"/>
      <c r="F90" s="85"/>
      <c r="G90" s="85"/>
      <c r="H90" s="85"/>
      <c r="I90" s="85"/>
      <c r="J90" s="85"/>
      <c r="K90" s="85"/>
      <c r="L90" s="85"/>
      <c r="M90" s="85"/>
      <c r="N90" s="85"/>
    </row>
    <row r="91" spans="1:16" ht="33.75" customHeight="1">
      <c r="A91" s="85"/>
      <c r="B91" s="85"/>
      <c r="C91" s="85"/>
      <c r="D91" s="85"/>
      <c r="E91" s="85"/>
      <c r="F91" s="85"/>
      <c r="G91" s="85"/>
      <c r="H91" s="85"/>
      <c r="I91" s="87" t="s">
        <v>34</v>
      </c>
      <c r="J91" s="35"/>
      <c r="K91" s="87"/>
      <c r="L91" s="87" t="str">
        <f>C1</f>
        <v>医療機関○○クリニック</v>
      </c>
      <c r="M91" s="87"/>
      <c r="N91" s="87"/>
      <c r="O91" s="1"/>
    </row>
    <row r="92" spans="1:16" ht="33.75" customHeight="1">
      <c r="A92" s="85"/>
      <c r="B92" s="85"/>
      <c r="C92" s="85"/>
      <c r="D92" s="85"/>
      <c r="E92" s="85"/>
      <c r="F92" s="85"/>
      <c r="G92" s="85"/>
      <c r="H92" s="85"/>
      <c r="I92" s="87" t="s">
        <v>11</v>
      </c>
      <c r="J92" s="35"/>
      <c r="K92" s="87"/>
      <c r="L92" s="136"/>
      <c r="M92" s="136"/>
      <c r="N92" s="136"/>
      <c r="O92" s="1"/>
    </row>
    <row r="93" spans="1:16" ht="33.75" customHeight="1">
      <c r="A93" s="114"/>
      <c r="B93" s="114"/>
      <c r="C93" s="114"/>
      <c r="D93" s="114"/>
      <c r="E93" s="114"/>
      <c r="F93" s="114"/>
      <c r="G93" s="114"/>
      <c r="H93" s="114"/>
      <c r="I93" s="115" t="s">
        <v>100</v>
      </c>
      <c r="J93" s="35"/>
      <c r="K93" s="115"/>
      <c r="L93" s="113"/>
      <c r="M93" s="113"/>
      <c r="N93" s="113"/>
      <c r="O93" s="1"/>
    </row>
    <row r="94" spans="1:16" ht="33.75" customHeight="1">
      <c r="A94" s="85"/>
      <c r="B94" s="85"/>
      <c r="C94" s="85"/>
      <c r="D94" s="85"/>
      <c r="E94" s="85"/>
      <c r="F94" s="85"/>
      <c r="G94" s="85"/>
      <c r="H94" s="85"/>
      <c r="I94" s="87" t="s">
        <v>12</v>
      </c>
      <c r="J94" s="35"/>
      <c r="K94" s="87"/>
      <c r="L94" s="136"/>
      <c r="M94" s="136"/>
      <c r="N94" s="136"/>
      <c r="O94" s="1"/>
    </row>
    <row r="95" spans="1:16" ht="33.75" customHeight="1">
      <c r="A95" s="85"/>
      <c r="B95" s="85"/>
      <c r="C95" s="85"/>
      <c r="D95" s="85"/>
      <c r="E95" s="85"/>
      <c r="F95" s="85"/>
      <c r="G95" s="85"/>
      <c r="H95" s="85"/>
      <c r="I95" s="116" t="s">
        <v>101</v>
      </c>
      <c r="J95" s="116" t="s">
        <v>102</v>
      </c>
      <c r="K95" s="116"/>
      <c r="L95" s="136"/>
      <c r="M95" s="136"/>
      <c r="N95" s="136"/>
    </row>
    <row r="96" spans="1:16" ht="61.5" customHeight="1">
      <c r="A96" s="9"/>
      <c r="B96" s="9"/>
      <c r="C96" s="9"/>
      <c r="D96" s="9"/>
      <c r="E96" s="9"/>
      <c r="F96" s="9"/>
      <c r="G96" s="9"/>
      <c r="H96" s="9"/>
      <c r="I96" s="9"/>
      <c r="J96" s="9"/>
      <c r="K96" s="9"/>
      <c r="L96" s="9"/>
      <c r="M96" s="9"/>
      <c r="N96" s="9"/>
    </row>
    <row r="97" spans="1:15" ht="83.25" customHeight="1">
      <c r="A97" s="137" t="s">
        <v>98</v>
      </c>
      <c r="B97" s="138"/>
      <c r="C97" s="138"/>
      <c r="D97" s="138"/>
      <c r="E97" s="138"/>
      <c r="F97" s="138"/>
      <c r="G97" s="138"/>
      <c r="H97" s="138"/>
      <c r="I97" s="138"/>
      <c r="J97" s="138"/>
      <c r="K97" s="138"/>
      <c r="L97" s="138"/>
      <c r="M97" s="138"/>
      <c r="N97" s="138"/>
      <c r="O97" s="8"/>
    </row>
    <row r="98" spans="1:15" ht="22.2">
      <c r="A98" s="9"/>
      <c r="B98" s="9"/>
      <c r="C98" s="9"/>
      <c r="D98" s="9"/>
      <c r="E98" s="9"/>
      <c r="F98" s="9"/>
      <c r="G98" s="9"/>
      <c r="H98" s="9"/>
      <c r="I98" s="9"/>
      <c r="J98" s="9"/>
      <c r="K98" s="9"/>
      <c r="L98" s="9"/>
      <c r="M98" s="9"/>
      <c r="N98" s="9"/>
    </row>
    <row r="99" spans="1:15" ht="22.2">
      <c r="A99" s="9"/>
      <c r="B99" s="9"/>
      <c r="C99" s="9"/>
      <c r="D99" s="9"/>
      <c r="E99" s="9"/>
      <c r="F99" s="9"/>
      <c r="G99" s="9"/>
      <c r="H99" s="9"/>
      <c r="I99" s="9"/>
      <c r="J99" s="9"/>
      <c r="K99" s="9"/>
      <c r="L99" s="9"/>
      <c r="M99" s="9"/>
      <c r="N99" s="9"/>
    </row>
    <row r="100" spans="1:15" ht="28.5" customHeight="1">
      <c r="A100" s="9"/>
      <c r="B100" s="9"/>
      <c r="C100" s="9"/>
      <c r="D100" s="9"/>
      <c r="E100" s="9"/>
      <c r="F100" s="9"/>
      <c r="G100" s="9"/>
      <c r="H100" s="9"/>
      <c r="I100" s="9"/>
      <c r="J100" s="9"/>
      <c r="K100" s="9"/>
      <c r="L100" s="9"/>
      <c r="M100" s="9"/>
      <c r="N100" s="9"/>
    </row>
    <row r="101" spans="1:15" ht="75" customHeight="1">
      <c r="A101" s="139" t="s">
        <v>96</v>
      </c>
      <c r="B101" s="139"/>
      <c r="C101" s="139"/>
      <c r="D101" s="139"/>
      <c r="E101" s="139"/>
      <c r="F101" s="139"/>
      <c r="G101" s="139"/>
      <c r="H101" s="139"/>
      <c r="I101" s="139"/>
      <c r="J101" s="139"/>
      <c r="K101" s="139"/>
      <c r="L101" s="139"/>
      <c r="M101" s="139"/>
      <c r="N101" s="139"/>
      <c r="O101" s="6"/>
    </row>
    <row r="102" spans="1:15" ht="35.4">
      <c r="A102" s="140" t="s">
        <v>97</v>
      </c>
      <c r="B102" s="140"/>
      <c r="C102" s="140"/>
      <c r="D102" s="140"/>
      <c r="E102" s="140"/>
      <c r="F102" s="140"/>
      <c r="G102" s="140"/>
      <c r="H102" s="140"/>
      <c r="I102" s="83"/>
      <c r="J102" s="83"/>
      <c r="K102" s="83"/>
      <c r="L102" s="83"/>
      <c r="M102" s="83"/>
      <c r="N102" s="83"/>
      <c r="O102" s="6"/>
    </row>
    <row r="103" spans="1:15">
      <c r="C103" s="5"/>
      <c r="D103" s="5"/>
      <c r="E103" s="5"/>
      <c r="F103" s="5"/>
      <c r="G103" s="5"/>
      <c r="H103" s="5"/>
      <c r="I103" s="5"/>
    </row>
    <row r="104" spans="1:15">
      <c r="C104" s="2"/>
      <c r="D104" s="1"/>
      <c r="E104" s="1"/>
      <c r="F104" s="3"/>
      <c r="G104" s="3"/>
      <c r="H104" s="4"/>
      <c r="I104" s="4"/>
    </row>
    <row r="105" spans="1:15" ht="45.6">
      <c r="C105" s="10" t="s">
        <v>13</v>
      </c>
      <c r="D105" s="11"/>
      <c r="E105" s="11"/>
      <c r="F105" s="161">
        <f>SUM(F125,J125,N125)</f>
        <v>0</v>
      </c>
      <c r="G105" s="161"/>
      <c r="H105" s="161"/>
      <c r="I105" s="161"/>
      <c r="J105" s="161"/>
      <c r="K105" s="11"/>
      <c r="L105" s="7"/>
      <c r="M105" s="7"/>
    </row>
    <row r="107" spans="1:15" ht="48.75" customHeight="1"/>
    <row r="108" spans="1:15" ht="35.4">
      <c r="A108" s="29" t="s">
        <v>14</v>
      </c>
      <c r="B108" s="29"/>
      <c r="C108" s="29"/>
      <c r="D108" s="29"/>
      <c r="E108" s="29"/>
      <c r="F108" s="29"/>
      <c r="G108" s="29"/>
      <c r="H108" s="29"/>
      <c r="I108" s="29"/>
      <c r="J108" s="29"/>
      <c r="K108" s="29"/>
      <c r="L108" s="29"/>
      <c r="M108" s="29"/>
      <c r="N108" s="29"/>
    </row>
    <row r="109" spans="1:15" ht="26.25" customHeight="1">
      <c r="A109" s="29"/>
      <c r="B109" s="29"/>
      <c r="C109" s="29"/>
      <c r="D109" s="29"/>
      <c r="E109" s="29"/>
      <c r="F109" s="29"/>
      <c r="G109" s="29"/>
      <c r="H109" s="29"/>
      <c r="I109" s="29"/>
      <c r="J109" s="29"/>
      <c r="K109" s="29"/>
      <c r="L109" s="29"/>
      <c r="M109" s="29"/>
      <c r="N109" s="85"/>
    </row>
    <row r="110" spans="1:15" ht="35.4">
      <c r="A110" s="85" t="s">
        <v>104</v>
      </c>
      <c r="B110" s="85"/>
      <c r="C110" s="85"/>
      <c r="D110" s="85"/>
      <c r="E110" s="85"/>
      <c r="F110" s="29"/>
      <c r="G110" s="29"/>
      <c r="H110" s="29"/>
      <c r="I110" s="29"/>
      <c r="J110" s="29"/>
      <c r="K110" s="29"/>
      <c r="L110" s="29"/>
      <c r="M110" s="29"/>
      <c r="N110" s="85"/>
    </row>
    <row r="111" spans="1:15" ht="35.4">
      <c r="A111" s="85" t="s">
        <v>15</v>
      </c>
      <c r="B111" s="85"/>
      <c r="C111" s="85"/>
      <c r="D111" s="85"/>
      <c r="E111" s="85"/>
      <c r="F111" s="29"/>
      <c r="G111" s="31">
        <f>COUNTIF(K8:K47,"150回以上")</f>
        <v>0</v>
      </c>
      <c r="H111" s="85" t="s">
        <v>40</v>
      </c>
      <c r="J111" s="85"/>
      <c r="K111" s="85"/>
      <c r="L111" s="85"/>
      <c r="M111" s="85"/>
      <c r="N111" s="85"/>
    </row>
    <row r="112" spans="1:15" ht="35.4">
      <c r="A112" s="85" t="s">
        <v>17</v>
      </c>
      <c r="B112" s="85"/>
      <c r="C112" s="85"/>
      <c r="D112" s="85"/>
      <c r="E112" s="85"/>
      <c r="F112" s="29"/>
      <c r="G112" s="31">
        <f>COUNTIF(K8:K47,"100回以上")</f>
        <v>0</v>
      </c>
      <c r="H112" s="85" t="s">
        <v>41</v>
      </c>
      <c r="J112" s="85"/>
      <c r="K112" s="85"/>
      <c r="L112" s="85"/>
      <c r="M112" s="85"/>
      <c r="N112" s="85"/>
    </row>
    <row r="113" spans="1:17" ht="41.25" customHeight="1">
      <c r="A113" s="29"/>
      <c r="B113" s="29"/>
      <c r="C113" s="29"/>
      <c r="D113" s="29"/>
      <c r="E113" s="29"/>
      <c r="F113" s="29"/>
      <c r="G113" s="29"/>
      <c r="H113" s="29"/>
      <c r="I113" s="29"/>
      <c r="J113" s="29"/>
      <c r="K113" s="29"/>
      <c r="L113" s="29"/>
      <c r="M113" s="29"/>
      <c r="N113" s="29"/>
      <c r="P113" s="12"/>
    </row>
    <row r="114" spans="1:17" ht="30.75" customHeight="1">
      <c r="A114" s="28"/>
      <c r="B114" s="28"/>
      <c r="C114" s="132" t="s">
        <v>9</v>
      </c>
      <c r="D114" s="132"/>
      <c r="E114" s="132"/>
      <c r="F114" s="162" t="s">
        <v>30</v>
      </c>
      <c r="G114" s="163"/>
      <c r="H114" s="163"/>
      <c r="I114" s="163"/>
      <c r="J114" s="162" t="s">
        <v>29</v>
      </c>
      <c r="K114" s="163"/>
      <c r="L114" s="163"/>
      <c r="M114" s="132" t="s">
        <v>10</v>
      </c>
      <c r="N114" s="133"/>
      <c r="P114" s="13"/>
    </row>
    <row r="115" spans="1:17" ht="18.75" customHeight="1">
      <c r="A115" s="28"/>
      <c r="B115" s="28"/>
      <c r="C115" s="157" t="s">
        <v>28</v>
      </c>
      <c r="D115" s="158"/>
      <c r="E115" s="158"/>
      <c r="F115" s="157" t="s">
        <v>38</v>
      </c>
      <c r="G115" s="159"/>
      <c r="H115" s="159"/>
      <c r="I115" s="159"/>
      <c r="J115" s="157" t="s">
        <v>39</v>
      </c>
      <c r="K115" s="159"/>
      <c r="L115" s="159"/>
      <c r="M115" s="160" t="s">
        <v>31</v>
      </c>
      <c r="N115" s="159"/>
      <c r="P115" s="13"/>
    </row>
    <row r="116" spans="1:17" ht="35.4">
      <c r="A116" s="30" t="s">
        <v>95</v>
      </c>
      <c r="B116" s="30"/>
      <c r="C116" s="30"/>
      <c r="D116" s="125">
        <f>SUM(J13:J14)</f>
        <v>0</v>
      </c>
      <c r="E116" s="125"/>
      <c r="F116" s="126">
        <f>IF(AND($G$111&gt;=4,K13="150回以上"),D116*3000,0)</f>
        <v>0</v>
      </c>
      <c r="G116" s="126"/>
      <c r="H116" s="126"/>
      <c r="I116" s="126"/>
      <c r="J116" s="126">
        <f>IF(AND($G$112&gt;=4,K13="100回以上"),D116*2000,0)</f>
        <v>0</v>
      </c>
      <c r="K116" s="126"/>
      <c r="L116" s="126"/>
      <c r="M116" s="37">
        <f>IF(AND(F116=0,J116=0),IF(OR(COUNTIF(H11:I11,"&gt;=50"),COUNTIF(C15:I15,"&gt;=50")),COUNTIF(H11:I11,"&gt;=50")+COUNTIF(C15:I15,"&gt;=50"),0),0)</f>
        <v>0</v>
      </c>
      <c r="N116" s="84">
        <f t="shared" ref="N116:N124" si="14">M116*100000</f>
        <v>0</v>
      </c>
      <c r="P116" s="13"/>
    </row>
    <row r="117" spans="1:17" ht="35.4">
      <c r="A117" s="30" t="s">
        <v>87</v>
      </c>
      <c r="B117" s="30"/>
      <c r="C117" s="30"/>
      <c r="D117" s="125">
        <f>SUM(J17:J18)</f>
        <v>0</v>
      </c>
      <c r="E117" s="125"/>
      <c r="F117" s="126">
        <f>IF(AND($G$111&gt;=4,K17="150回以上"),D117*3000,0)</f>
        <v>0</v>
      </c>
      <c r="G117" s="126"/>
      <c r="H117" s="126"/>
      <c r="I117" s="126"/>
      <c r="J117" s="126">
        <f>IF(AND($G$112&gt;=4,K17="100回以上"),D117*2000,0)</f>
        <v>0</v>
      </c>
      <c r="K117" s="126"/>
      <c r="L117" s="126"/>
      <c r="M117" s="37">
        <f>IF(AND(F117=0,J117=0),COUNTIF(C19:I19,"&gt;=50"),0)</f>
        <v>0</v>
      </c>
      <c r="N117" s="84">
        <f t="shared" si="14"/>
        <v>0</v>
      </c>
      <c r="P117" s="13"/>
    </row>
    <row r="118" spans="1:17" ht="35.4">
      <c r="A118" s="30" t="s">
        <v>88</v>
      </c>
      <c r="B118" s="30"/>
      <c r="C118" s="30"/>
      <c r="D118" s="125">
        <f>SUM(J21:J22)</f>
        <v>0</v>
      </c>
      <c r="E118" s="125"/>
      <c r="F118" s="126">
        <f>IF(AND($G$111&gt;=4,K21="150回以上"),D118*3000,0)</f>
        <v>0</v>
      </c>
      <c r="G118" s="126"/>
      <c r="H118" s="126"/>
      <c r="I118" s="126"/>
      <c r="J118" s="126">
        <f>IF(AND($G$112&gt;=4,K21="100回以上"),D118*2000,0)</f>
        <v>0</v>
      </c>
      <c r="K118" s="126"/>
      <c r="L118" s="126"/>
      <c r="M118" s="37">
        <f>IF(AND(F118=0,J118=0),COUNTIF(C23:I23,"&gt;=50"),0)</f>
        <v>0</v>
      </c>
      <c r="N118" s="84">
        <f t="shared" si="14"/>
        <v>0</v>
      </c>
      <c r="P118" s="13"/>
      <c r="Q118" s="110"/>
    </row>
    <row r="119" spans="1:17" ht="35.4">
      <c r="A119" s="30" t="s">
        <v>89</v>
      </c>
      <c r="B119" s="30"/>
      <c r="C119" s="30"/>
      <c r="D119" s="125">
        <f>SUM(J25:J26)</f>
        <v>0</v>
      </c>
      <c r="E119" s="125"/>
      <c r="F119" s="126">
        <f>IF(AND($G$111&gt;=4,K25="150回以上"),D119*3000,0)</f>
        <v>0</v>
      </c>
      <c r="G119" s="126"/>
      <c r="H119" s="126"/>
      <c r="I119" s="126"/>
      <c r="J119" s="126">
        <f>IF(AND($G$112&gt;=4,K25="100回以上"),D119*2000,0)</f>
        <v>0</v>
      </c>
      <c r="K119" s="126"/>
      <c r="L119" s="126"/>
      <c r="M119" s="37">
        <f>IF(AND(F119=0,J119=0),COUNTIF(C27:I27,"&gt;=50"),0)</f>
        <v>0</v>
      </c>
      <c r="N119" s="84">
        <f t="shared" si="14"/>
        <v>0</v>
      </c>
      <c r="P119" s="13"/>
    </row>
    <row r="120" spans="1:17" ht="35.4">
      <c r="A120" s="30" t="s">
        <v>90</v>
      </c>
      <c r="B120" s="30"/>
      <c r="C120" s="30"/>
      <c r="D120" s="125">
        <f>SUM(J29:J30)</f>
        <v>0</v>
      </c>
      <c r="E120" s="125"/>
      <c r="F120" s="126">
        <f>IF(AND($G$111&gt;=4,K29="150回以上"),D120*3000,0)</f>
        <v>0</v>
      </c>
      <c r="G120" s="126"/>
      <c r="H120" s="126"/>
      <c r="I120" s="126"/>
      <c r="J120" s="126">
        <f>IF(AND($G$112&gt;=4,K29="100回以上"),D120*2000,0)</f>
        <v>0</v>
      </c>
      <c r="K120" s="126"/>
      <c r="L120" s="126"/>
      <c r="M120" s="37">
        <f>IF(AND(F120=0,J120=0),COUNTIF(C31:I31,"&gt;=50"),0)</f>
        <v>0</v>
      </c>
      <c r="N120" s="84">
        <f t="shared" si="14"/>
        <v>0</v>
      </c>
      <c r="P120" s="13"/>
    </row>
    <row r="121" spans="1:17" ht="35.4">
      <c r="A121" s="30" t="s">
        <v>91</v>
      </c>
      <c r="B121" s="30"/>
      <c r="C121" s="30"/>
      <c r="D121" s="125">
        <f>SUM(J33:J34)</f>
        <v>0</v>
      </c>
      <c r="E121" s="125"/>
      <c r="F121" s="126">
        <f>IF(AND($G$111&gt;=4,K33="150回以上"),D121*3000,0)</f>
        <v>0</v>
      </c>
      <c r="G121" s="126"/>
      <c r="H121" s="126"/>
      <c r="I121" s="126"/>
      <c r="J121" s="126">
        <f>IF(AND($G$112&gt;=4,K33="100回以上"),D121*2000,0)</f>
        <v>0</v>
      </c>
      <c r="K121" s="126"/>
      <c r="L121" s="126"/>
      <c r="M121" s="37">
        <f>IF(AND(F121=0,J121=0),COUNTIF(C35:I35,"&gt;=50"),0)</f>
        <v>0</v>
      </c>
      <c r="N121" s="84">
        <f t="shared" si="14"/>
        <v>0</v>
      </c>
      <c r="P121" s="13"/>
    </row>
    <row r="122" spans="1:17" ht="35.4">
      <c r="A122" s="30" t="s">
        <v>92</v>
      </c>
      <c r="B122" s="30"/>
      <c r="C122" s="30"/>
      <c r="D122" s="125">
        <f>SUM(J37:J38)</f>
        <v>0</v>
      </c>
      <c r="E122" s="125"/>
      <c r="F122" s="126">
        <f>IF(AND($G$111&gt;=4,K37="150回以上"),D122*3000,0)</f>
        <v>0</v>
      </c>
      <c r="G122" s="126"/>
      <c r="H122" s="126"/>
      <c r="I122" s="126"/>
      <c r="J122" s="126">
        <f>IF(AND($G$112&gt;=4,K37="100回以上"),D122*2000,0)</f>
        <v>0</v>
      </c>
      <c r="K122" s="126"/>
      <c r="L122" s="126"/>
      <c r="M122" s="37">
        <f>IF(AND(F122=0,J122=0),COUNTIF(C39:I39,"&gt;=50"),0)</f>
        <v>0</v>
      </c>
      <c r="N122" s="84">
        <f t="shared" si="14"/>
        <v>0</v>
      </c>
      <c r="P122" s="13"/>
    </row>
    <row r="123" spans="1:17" ht="35.4">
      <c r="A123" s="30" t="s">
        <v>83</v>
      </c>
      <c r="B123" s="30"/>
      <c r="C123" s="30"/>
      <c r="D123" s="125">
        <f>SUM(J41)</f>
        <v>0</v>
      </c>
      <c r="E123" s="125"/>
      <c r="F123" s="126">
        <f>IF(AND($G$111&gt;=4,K41="150回以上"),D123*3000,0)</f>
        <v>0</v>
      </c>
      <c r="G123" s="126"/>
      <c r="H123" s="126"/>
      <c r="I123" s="126"/>
      <c r="J123" s="126">
        <f>IF(AND($G$112&gt;=4,K41="100回以上"),D123*2000,0)</f>
        <v>0</v>
      </c>
      <c r="K123" s="126"/>
      <c r="L123" s="126"/>
      <c r="M123" s="37">
        <f>IF(AND(F123=0,J123=0),COUNTIF(C43:I43,"&gt;=50"),0)</f>
        <v>0</v>
      </c>
      <c r="N123" s="84">
        <f t="shared" si="14"/>
        <v>0</v>
      </c>
      <c r="P123" s="13"/>
    </row>
    <row r="124" spans="1:17" ht="36" thickBot="1">
      <c r="A124" s="30" t="s">
        <v>84</v>
      </c>
      <c r="B124" s="30"/>
      <c r="C124" s="30"/>
      <c r="D124" s="125">
        <f>SUM(J45)</f>
        <v>0</v>
      </c>
      <c r="E124" s="125"/>
      <c r="F124" s="126">
        <f>IF(AND($G$111&gt;=4,K45="150回以上"),D124*3000,0)</f>
        <v>0</v>
      </c>
      <c r="G124" s="126"/>
      <c r="H124" s="126"/>
      <c r="I124" s="126"/>
      <c r="J124" s="126">
        <f>IF(AND($G$112&gt;=4,K45="100回以上"),D124*2000,0)</f>
        <v>0</v>
      </c>
      <c r="K124" s="126"/>
      <c r="L124" s="126"/>
      <c r="M124" s="37">
        <f>IF(AND(F124=0,J124=0),COUNTIF(C47:I47,"&gt;=50"),0)</f>
        <v>0</v>
      </c>
      <c r="N124" s="84">
        <f t="shared" si="14"/>
        <v>0</v>
      </c>
      <c r="P124" s="13"/>
    </row>
    <row r="125" spans="1:17" ht="36" thickTop="1">
      <c r="A125" s="32" t="s">
        <v>27</v>
      </c>
      <c r="B125" s="32"/>
      <c r="C125" s="32"/>
      <c r="D125" s="123">
        <f>SUM(D116:E124)</f>
        <v>0</v>
      </c>
      <c r="E125" s="123"/>
      <c r="F125" s="124">
        <f>SUM(F116:I124)</f>
        <v>0</v>
      </c>
      <c r="G125" s="124"/>
      <c r="H125" s="124"/>
      <c r="I125" s="124"/>
      <c r="J125" s="124">
        <f>SUM(J116:L124)</f>
        <v>0</v>
      </c>
      <c r="K125" s="124"/>
      <c r="L125" s="124"/>
      <c r="M125" s="38">
        <f>SUM(M116:M124)</f>
        <v>0</v>
      </c>
      <c r="N125" s="88">
        <f>SUM(N116:N124)</f>
        <v>0</v>
      </c>
    </row>
    <row r="126" spans="1:17" ht="90" customHeight="1">
      <c r="A126" s="85"/>
      <c r="B126" s="85"/>
      <c r="C126" s="85"/>
      <c r="D126" s="122"/>
      <c r="E126" s="122"/>
      <c r="F126" s="85"/>
      <c r="G126" s="85"/>
      <c r="H126" s="85"/>
      <c r="I126" s="85"/>
      <c r="J126" s="85"/>
      <c r="K126" s="85"/>
      <c r="L126" s="85"/>
      <c r="M126" s="85"/>
      <c r="N126" s="85"/>
    </row>
    <row r="127" spans="1:17" ht="39.75" customHeight="1">
      <c r="A127" s="60" t="s">
        <v>18</v>
      </c>
      <c r="B127" s="117"/>
      <c r="C127" s="118"/>
      <c r="D127" s="118"/>
      <c r="E127" s="118"/>
      <c r="F127" s="118"/>
      <c r="G127" s="118"/>
      <c r="H127" s="119"/>
      <c r="I127" s="120" t="s">
        <v>19</v>
      </c>
      <c r="J127" s="120"/>
      <c r="K127" s="120"/>
      <c r="L127" s="121"/>
      <c r="M127" s="121"/>
      <c r="N127" s="121"/>
      <c r="O127" s="24"/>
    </row>
    <row r="128" spans="1:17" ht="39.75" customHeight="1">
      <c r="A128" s="60" t="s">
        <v>20</v>
      </c>
      <c r="B128" s="117"/>
      <c r="C128" s="118"/>
      <c r="D128" s="118"/>
      <c r="E128" s="118"/>
      <c r="F128" s="118"/>
      <c r="G128" s="118"/>
      <c r="H128" s="119"/>
      <c r="I128" s="120" t="s">
        <v>21</v>
      </c>
      <c r="J128" s="120"/>
      <c r="K128" s="120"/>
      <c r="L128" s="121"/>
      <c r="M128" s="121"/>
      <c r="N128" s="121"/>
      <c r="O128" s="23"/>
    </row>
    <row r="129" spans="1:15" ht="39.75" customHeight="1">
      <c r="A129" s="60" t="s">
        <v>22</v>
      </c>
      <c r="B129" s="117"/>
      <c r="C129" s="118"/>
      <c r="D129" s="118"/>
      <c r="E129" s="118"/>
      <c r="F129" s="118"/>
      <c r="G129" s="118"/>
      <c r="H129" s="119"/>
      <c r="I129" s="120" t="s">
        <v>23</v>
      </c>
      <c r="J129" s="120"/>
      <c r="K129" s="120"/>
      <c r="L129" s="121"/>
      <c r="M129" s="121"/>
      <c r="N129" s="121"/>
      <c r="O129" s="23"/>
    </row>
    <row r="130" spans="1:15" ht="39.75" customHeight="1">
      <c r="A130" s="60" t="s">
        <v>25</v>
      </c>
      <c r="B130" s="117"/>
      <c r="C130" s="118"/>
      <c r="D130" s="118"/>
      <c r="E130" s="118"/>
      <c r="F130" s="118"/>
      <c r="G130" s="118"/>
      <c r="H130" s="118"/>
      <c r="I130" s="118"/>
      <c r="J130" s="118"/>
      <c r="K130" s="118"/>
      <c r="L130" s="118"/>
      <c r="M130" s="118"/>
      <c r="N130" s="119"/>
      <c r="O130" s="22"/>
    </row>
    <row r="131" spans="1:15" ht="39.75" customHeight="1">
      <c r="A131" s="60" t="s">
        <v>24</v>
      </c>
      <c r="B131" s="117"/>
      <c r="C131" s="118"/>
      <c r="D131" s="118"/>
      <c r="E131" s="118"/>
      <c r="F131" s="118"/>
      <c r="G131" s="118"/>
      <c r="H131" s="118"/>
      <c r="I131" s="118"/>
      <c r="J131" s="118"/>
      <c r="K131" s="118"/>
      <c r="L131" s="118"/>
      <c r="M131" s="118"/>
      <c r="N131" s="119"/>
      <c r="O131" s="25"/>
    </row>
  </sheetData>
  <mergeCells count="122">
    <mergeCell ref="B129:H129"/>
    <mergeCell ref="I129:K129"/>
    <mergeCell ref="L129:N129"/>
    <mergeCell ref="B130:N130"/>
    <mergeCell ref="B131:N131"/>
    <mergeCell ref="D126:E126"/>
    <mergeCell ref="B127:H127"/>
    <mergeCell ref="I127:K127"/>
    <mergeCell ref="L127:N127"/>
    <mergeCell ref="B128:H128"/>
    <mergeCell ref="I128:K128"/>
    <mergeCell ref="L128:N128"/>
    <mergeCell ref="D124:E124"/>
    <mergeCell ref="F124:I124"/>
    <mergeCell ref="J124:L124"/>
    <mergeCell ref="D125:E125"/>
    <mergeCell ref="F125:I125"/>
    <mergeCell ref="J125:L125"/>
    <mergeCell ref="D122:E122"/>
    <mergeCell ref="F122:I122"/>
    <mergeCell ref="J122:L122"/>
    <mergeCell ref="D123:E123"/>
    <mergeCell ref="F123:I123"/>
    <mergeCell ref="J123:L123"/>
    <mergeCell ref="D120:E120"/>
    <mergeCell ref="F120:I120"/>
    <mergeCell ref="J120:L120"/>
    <mergeCell ref="D121:E121"/>
    <mergeCell ref="F121:I121"/>
    <mergeCell ref="J121:L121"/>
    <mergeCell ref="D118:E118"/>
    <mergeCell ref="F118:I118"/>
    <mergeCell ref="J118:L118"/>
    <mergeCell ref="D119:E119"/>
    <mergeCell ref="F119:I119"/>
    <mergeCell ref="J119:L119"/>
    <mergeCell ref="D116:E116"/>
    <mergeCell ref="F116:I116"/>
    <mergeCell ref="J116:L116"/>
    <mergeCell ref="D117:E117"/>
    <mergeCell ref="F117:I117"/>
    <mergeCell ref="J117:L117"/>
    <mergeCell ref="C115:E115"/>
    <mergeCell ref="F115:I115"/>
    <mergeCell ref="J115:L115"/>
    <mergeCell ref="M115:N115"/>
    <mergeCell ref="A102:H102"/>
    <mergeCell ref="F105:J105"/>
    <mergeCell ref="C114:E114"/>
    <mergeCell ref="F114:I114"/>
    <mergeCell ref="J114:L114"/>
    <mergeCell ref="M114:N114"/>
    <mergeCell ref="D86:L86"/>
    <mergeCell ref="L88:N88"/>
    <mergeCell ref="L92:N92"/>
    <mergeCell ref="L94:N94"/>
    <mergeCell ref="A97:N97"/>
    <mergeCell ref="A101:N101"/>
    <mergeCell ref="L95:N95"/>
    <mergeCell ref="A65:M66"/>
    <mergeCell ref="A67:M68"/>
    <mergeCell ref="A73:O73"/>
    <mergeCell ref="B79:M79"/>
    <mergeCell ref="B82:M82"/>
    <mergeCell ref="C85:N85"/>
    <mergeCell ref="L44:N44"/>
    <mergeCell ref="J45:J46"/>
    <mergeCell ref="K45:K46"/>
    <mergeCell ref="L45:N45"/>
    <mergeCell ref="L46:N46"/>
    <mergeCell ref="E49:I49"/>
    <mergeCell ref="J37:J38"/>
    <mergeCell ref="K37:K38"/>
    <mergeCell ref="L37:N37"/>
    <mergeCell ref="L38:N38"/>
    <mergeCell ref="L40:N40"/>
    <mergeCell ref="J41:J42"/>
    <mergeCell ref="K41:K42"/>
    <mergeCell ref="L41:N41"/>
    <mergeCell ref="L42:N42"/>
    <mergeCell ref="L32:N32"/>
    <mergeCell ref="J33:J34"/>
    <mergeCell ref="K33:K34"/>
    <mergeCell ref="L33:N33"/>
    <mergeCell ref="L34:N34"/>
    <mergeCell ref="L36:N36"/>
    <mergeCell ref="J25:J26"/>
    <mergeCell ref="K25:K26"/>
    <mergeCell ref="L25:N25"/>
    <mergeCell ref="L26:N26"/>
    <mergeCell ref="L28:N28"/>
    <mergeCell ref="J29:J30"/>
    <mergeCell ref="K29:K30"/>
    <mergeCell ref="L29:N29"/>
    <mergeCell ref="L30:N30"/>
    <mergeCell ref="L20:N20"/>
    <mergeCell ref="J21:J22"/>
    <mergeCell ref="K21:K22"/>
    <mergeCell ref="L21:N21"/>
    <mergeCell ref="L22:N22"/>
    <mergeCell ref="L24:N24"/>
    <mergeCell ref="J13:J14"/>
    <mergeCell ref="K13:K14"/>
    <mergeCell ref="L13:N13"/>
    <mergeCell ref="L14:N14"/>
    <mergeCell ref="L16:N16"/>
    <mergeCell ref="J17:J18"/>
    <mergeCell ref="K17:K18"/>
    <mergeCell ref="L17:N17"/>
    <mergeCell ref="L18:N18"/>
    <mergeCell ref="J9:J10"/>
    <mergeCell ref="K9:K10"/>
    <mergeCell ref="L9:N9"/>
    <mergeCell ref="L10:N10"/>
    <mergeCell ref="L11:N11"/>
    <mergeCell ref="L12:N12"/>
    <mergeCell ref="C1:J1"/>
    <mergeCell ref="A5:H5"/>
    <mergeCell ref="J6:J7"/>
    <mergeCell ref="K6:K7"/>
    <mergeCell ref="L6:N7"/>
    <mergeCell ref="L8:N8"/>
  </mergeCells>
  <phoneticPr fontId="2"/>
  <dataValidations count="1">
    <dataValidation type="list" allowBlank="1" showInputMessage="1" sqref="K9 K33 K13 K17 K21 K25 K29 K37 K41 K45">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2" manualBreakCount="2">
    <brk id="50" max="14" man="1"/>
    <brk id="8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診療所(第１週と第２週を合算しない)</vt:lpstr>
      <vt:lpstr>診療所(第１週と第２週を合算する）</vt:lpstr>
      <vt:lpstr>'診療所(第１週と第２週を合算しない)'!Print_Area</vt:lpstr>
      <vt:lpstr>'診療所(第１週と第２週を合算する）'!Print_Area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2022-05-17T08:32:50Z</cp:lastPrinted>
  <dcterms:created xsi:type="dcterms:W3CDTF">2021-05-25T06:48:22Z</dcterms:created>
  <dcterms:modified xsi:type="dcterms:W3CDTF">2022-05-18T04:12:43Z</dcterms:modified>
</cp:coreProperties>
</file>